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15" windowWidth="19440" windowHeight="7455" tabRatio="370"/>
  </bookViews>
  <sheets>
    <sheet name="PGR &gt; 1M€" sheetId="2" r:id="rId1"/>
    <sheet name="Période de réference" sheetId="3" r:id="rId2"/>
  </sheets>
  <definedNames>
    <definedName name="Dénomination">#REF!</definedName>
    <definedName name="Fonds">#REF!</definedName>
    <definedName name="ID">#REF!</definedName>
    <definedName name="Type">#REF!</definedName>
  </definedNames>
  <calcPr calcId="145621"/>
</workbook>
</file>

<file path=xl/calcChain.xml><?xml version="1.0" encoding="utf-8"?>
<calcChain xmlns="http://schemas.openxmlformats.org/spreadsheetml/2006/main">
  <c r="E62" i="2" l="1"/>
  <c r="D50" i="2"/>
  <c r="D49" i="2"/>
  <c r="E54" i="2" s="1"/>
  <c r="E56" i="2" s="1"/>
  <c r="E47" i="2"/>
  <c r="L40" i="2"/>
  <c r="I40" i="2"/>
  <c r="F40" i="2"/>
  <c r="C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J21" i="2"/>
  <c r="J22" i="2" s="1"/>
  <c r="O20" i="2"/>
  <c r="M20" i="2"/>
  <c r="N20" i="2" s="1"/>
  <c r="J20" i="2"/>
  <c r="K20" i="2" s="1"/>
  <c r="G20" i="2"/>
  <c r="H20" i="2" s="1"/>
  <c r="D20" i="2"/>
  <c r="D21" i="2" s="1"/>
  <c r="D22" i="2" s="1"/>
  <c r="O19" i="2"/>
  <c r="N19" i="2"/>
  <c r="K19" i="2"/>
  <c r="H19" i="2"/>
  <c r="E19" i="2"/>
  <c r="E63" i="2" l="1"/>
  <c r="E68" i="2" s="1"/>
  <c r="E70" i="2" s="1"/>
  <c r="G21" i="2"/>
  <c r="G22" i="2" s="1"/>
  <c r="G23" i="2" s="1"/>
  <c r="O40" i="2"/>
  <c r="M21" i="2"/>
  <c r="M22" i="2" s="1"/>
  <c r="M23" i="2" s="1"/>
  <c r="E20" i="2"/>
  <c r="D23" i="2"/>
  <c r="E22" i="2"/>
  <c r="J23" i="2"/>
  <c r="K22" i="2"/>
  <c r="E21" i="2"/>
  <c r="K21" i="2"/>
  <c r="N21" i="2"/>
  <c r="N22" i="2" l="1"/>
  <c r="H21" i="2"/>
  <c r="H22" i="2"/>
  <c r="D24" i="2"/>
  <c r="E23" i="2"/>
  <c r="E40" i="2" s="1"/>
  <c r="J24" i="2"/>
  <c r="K23" i="2"/>
  <c r="G24" i="2"/>
  <c r="H23" i="2"/>
  <c r="M24" i="2"/>
  <c r="N23" i="2"/>
  <c r="M25" i="2" l="1"/>
  <c r="N24" i="2"/>
  <c r="J25" i="2"/>
  <c r="K24" i="2"/>
  <c r="G25" i="2"/>
  <c r="H24" i="2"/>
  <c r="D25" i="2"/>
  <c r="E24" i="2"/>
  <c r="D26" i="2" l="1"/>
  <c r="E25" i="2"/>
  <c r="J26" i="2"/>
  <c r="K25" i="2"/>
  <c r="G26" i="2"/>
  <c r="H25" i="2"/>
  <c r="M26" i="2"/>
  <c r="N25" i="2"/>
  <c r="D27" i="2" l="1"/>
  <c r="E26" i="2"/>
  <c r="M27" i="2"/>
  <c r="N26" i="2"/>
  <c r="J27" i="2"/>
  <c r="K26" i="2"/>
  <c r="G27" i="2"/>
  <c r="H26" i="2"/>
  <c r="G28" i="2" l="1"/>
  <c r="H27" i="2"/>
  <c r="M28" i="2"/>
  <c r="N27" i="2"/>
  <c r="J28" i="2"/>
  <c r="K27" i="2"/>
  <c r="D28" i="2"/>
  <c r="E27" i="2"/>
  <c r="D29" i="2" l="1"/>
  <c r="E28" i="2"/>
  <c r="M29" i="2"/>
  <c r="N28" i="2"/>
  <c r="J29" i="2"/>
  <c r="K28" i="2"/>
  <c r="G29" i="2"/>
  <c r="H28" i="2"/>
  <c r="M30" i="2" l="1"/>
  <c r="N29" i="2"/>
  <c r="G30" i="2"/>
  <c r="H29" i="2"/>
  <c r="J30" i="2"/>
  <c r="K29" i="2"/>
  <c r="D30" i="2"/>
  <c r="E29" i="2"/>
  <c r="D31" i="2" l="1"/>
  <c r="E30" i="2"/>
  <c r="G31" i="2"/>
  <c r="H30" i="2"/>
  <c r="J31" i="2"/>
  <c r="K30" i="2"/>
  <c r="M31" i="2"/>
  <c r="N30" i="2"/>
  <c r="G32" i="2" l="1"/>
  <c r="H31" i="2"/>
  <c r="M32" i="2"/>
  <c r="N31" i="2"/>
  <c r="J32" i="2"/>
  <c r="K31" i="2"/>
  <c r="D32" i="2"/>
  <c r="E31" i="2"/>
  <c r="D33" i="2" l="1"/>
  <c r="E32" i="2"/>
  <c r="M33" i="2"/>
  <c r="N32" i="2"/>
  <c r="J33" i="2"/>
  <c r="K32" i="2"/>
  <c r="G33" i="2"/>
  <c r="H32" i="2"/>
  <c r="G34" i="2" l="1"/>
  <c r="H33" i="2"/>
  <c r="M34" i="2"/>
  <c r="N33" i="2"/>
  <c r="J34" i="2"/>
  <c r="K33" i="2"/>
  <c r="D34" i="2"/>
  <c r="E33" i="2"/>
  <c r="D35" i="2" l="1"/>
  <c r="E34" i="2"/>
  <c r="M35" i="2"/>
  <c r="N34" i="2"/>
  <c r="J35" i="2"/>
  <c r="K34" i="2"/>
  <c r="G35" i="2"/>
  <c r="H34" i="2"/>
  <c r="M36" i="2" l="1"/>
  <c r="N35" i="2"/>
  <c r="G36" i="2"/>
  <c r="H35" i="2"/>
  <c r="J36" i="2"/>
  <c r="K35" i="2"/>
  <c r="D36" i="2"/>
  <c r="E35" i="2"/>
  <c r="D37" i="2" l="1"/>
  <c r="E36" i="2"/>
  <c r="G37" i="2"/>
  <c r="H36" i="2"/>
  <c r="J37" i="2"/>
  <c r="K36" i="2"/>
  <c r="M37" i="2"/>
  <c r="N36" i="2"/>
  <c r="M38" i="2" l="1"/>
  <c r="N37" i="2"/>
  <c r="G38" i="2"/>
  <c r="H37" i="2"/>
  <c r="J38" i="2"/>
  <c r="K37" i="2"/>
  <c r="D38" i="2"/>
  <c r="E37" i="2"/>
  <c r="D39" i="2" l="1"/>
  <c r="E38" i="2"/>
  <c r="G39" i="2"/>
  <c r="H38" i="2"/>
  <c r="J39" i="2"/>
  <c r="K38" i="2"/>
  <c r="M39" i="2"/>
  <c r="N38" i="2"/>
  <c r="G40" i="2" l="1"/>
  <c r="H39" i="2"/>
  <c r="H40" i="2" s="1"/>
  <c r="M40" i="2"/>
  <c r="N39" i="2"/>
  <c r="N40" i="2" s="1"/>
  <c r="K39" i="2"/>
  <c r="K40" i="2" s="1"/>
  <c r="J40" i="2"/>
  <c r="E39" i="2"/>
  <c r="D40" i="2"/>
</calcChain>
</file>

<file path=xl/comments1.xml><?xml version="1.0" encoding="utf-8"?>
<comments xmlns="http://schemas.openxmlformats.org/spreadsheetml/2006/main">
  <authors>
    <author>RENAUD Karine</author>
  </authors>
  <commentList>
    <comment ref="C18" authorId="0">
      <text>
        <r>
          <rPr>
            <sz val="9"/>
            <color indexed="81"/>
            <rFont val="Tahoma"/>
            <family val="2"/>
          </rPr>
          <t xml:space="preserve">
= coût réel du projet présenté par le porteur de projet</t>
        </r>
      </text>
    </comment>
    <comment ref="D18" authorId="0">
      <text>
        <r>
          <rPr>
            <sz val="9"/>
            <color indexed="81"/>
            <rFont val="Tahoma"/>
            <family val="2"/>
          </rPr>
          <t xml:space="preserve">
Ne pas remplir</t>
        </r>
      </text>
    </comment>
    <comment ref="F18" authorId="0">
      <text>
        <r>
          <rPr>
            <sz val="9"/>
            <color indexed="81"/>
            <rFont val="Tahoma"/>
            <family val="2"/>
          </rPr>
          <t xml:space="preserve">
Coûts de remplacement + frais fixes et variables</t>
        </r>
      </text>
    </comment>
    <comment ref="I18" authorId="0">
      <text>
        <r>
          <rPr>
            <sz val="9"/>
            <color indexed="81"/>
            <rFont val="Tahoma"/>
            <family val="2"/>
          </rPr>
          <t xml:space="preserve">
Entrées de trésorerie payées directement par l'utilisateur</t>
        </r>
      </text>
    </comment>
    <comment ref="E48" authorId="0">
      <text>
        <r>
          <rPr>
            <sz val="9"/>
            <color indexed="81"/>
            <rFont val="Tahoma"/>
            <family val="2"/>
          </rPr>
          <t xml:space="preserve">coût du projet éligible au titre du FEDER
</t>
        </r>
      </text>
    </comment>
    <comment ref="E54" authorId="0">
      <text>
        <r>
          <rPr>
            <sz val="9"/>
            <color indexed="81"/>
            <rFont val="Tahoma"/>
            <family val="2"/>
          </rPr>
          <t xml:space="preserve">
partie de l'investissement qui ne peut être financé par le projet lui-même</t>
        </r>
      </text>
    </comment>
    <comment ref="E63" authorId="0">
      <text>
        <r>
          <rPr>
            <sz val="9"/>
            <color indexed="81"/>
            <rFont val="Tahoma"/>
            <family val="2"/>
          </rPr>
          <t xml:space="preserve">
Déficit de financement retenu au titre du FEDER 
</t>
        </r>
      </text>
    </comment>
    <comment ref="E69" authorId="0">
      <text>
        <r>
          <rPr>
            <sz val="9"/>
            <color indexed="81"/>
            <rFont val="Tahoma"/>
            <family val="2"/>
          </rPr>
          <t xml:space="preserve">
Saisir le taux d'intervention sur le projet</t>
        </r>
      </text>
    </comment>
  </commentList>
</comments>
</file>

<file path=xl/sharedStrings.xml><?xml version="1.0" encoding="utf-8"?>
<sst xmlns="http://schemas.openxmlformats.org/spreadsheetml/2006/main" count="89" uniqueCount="79">
  <si>
    <t>Intitulé de l'opération :</t>
  </si>
  <si>
    <t>Bénéficiaire :</t>
  </si>
  <si>
    <t>N° PROGOS :</t>
  </si>
  <si>
    <t>N° SYNERGIE :</t>
  </si>
  <si>
    <t>quotient d'actualisation</t>
  </si>
  <si>
    <t>Flux de trésorerie net</t>
  </si>
  <si>
    <t>Total</t>
  </si>
  <si>
    <t xml:space="preserve">Justification de la période de référence retenue:
</t>
  </si>
  <si>
    <t xml:space="preserve">Justification de l'estimation de la valeur résiduelle :
</t>
  </si>
  <si>
    <t xml:space="preserve">Justification du quotient d'actualisation retenu (si différent de 4%):
</t>
  </si>
  <si>
    <t>DEMANDE D'AIDE EUROPEENNE
(PROGRAMME OPERATIONNEL FEDER-FSE MIDI-PYRENEES ET GARONNE 2014-2020) 
ET / OU REGIONALE</t>
  </si>
  <si>
    <t>ANNEXE 5 - Projets générateurs de recettes</t>
  </si>
  <si>
    <t xml:space="preserve">valeur actualisée </t>
  </si>
  <si>
    <t>Coûts d'investissements (1)</t>
  </si>
  <si>
    <t>valeur actualisée</t>
  </si>
  <si>
    <t>Coûts d'exploitation (2)</t>
  </si>
  <si>
    <t>Recettes brutes (3)</t>
  </si>
  <si>
    <t>Valeur Résiduelle (4)</t>
  </si>
  <si>
    <t xml:space="preserve">Valeur actualisée  </t>
  </si>
  <si>
    <t>n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</si>
  <si>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</si>
  <si>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</si>
  <si>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</si>
  <si>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</si>
  <si>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</si>
  <si>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</si>
  <si>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</si>
  <si>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</si>
  <si>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</si>
  <si>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</si>
  <si>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</si>
  <si>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</si>
  <si>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</si>
  <si>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n+14</t>
  </si>
  <si>
    <t>n+15</t>
  </si>
  <si>
    <t>n+16</t>
  </si>
  <si>
    <t>n+17</t>
  </si>
  <si>
    <t>n+18</t>
  </si>
  <si>
    <t>n+19</t>
  </si>
  <si>
    <t>n+20</t>
  </si>
  <si>
    <r>
      <t>Hypothèses</t>
    </r>
    <r>
      <rPr>
        <sz val="9"/>
        <rFont val="Arial"/>
        <family val="2"/>
      </rPr>
      <t xml:space="preserve"> : Taux de cofinancement Taux UE : 30%
                         Taux d'actualisation 4% en termes réels</t>
    </r>
  </si>
  <si>
    <t>Valeurs actualisées</t>
  </si>
  <si>
    <t>Valeurs non actualisées</t>
  </si>
  <si>
    <t>Coût d'investissement total</t>
  </si>
  <si>
    <t>dont coût total éligible UE</t>
  </si>
  <si>
    <t>chiffre à saisir</t>
  </si>
  <si>
    <t>Coût investissement actualisé (CIA)</t>
  </si>
  <si>
    <t>Recettes nettes actualisées (RNA) : Recettes brutes + Valeur résiduelle - coûts d'exploitation</t>
  </si>
  <si>
    <t>Etape N° 1 : Calculer le taux de déficit de financement sur l'ensemble du projet</t>
  </si>
  <si>
    <t>Déficit de financement DF = CIA-RNA</t>
  </si>
  <si>
    <t>puis le taux de déficit de financement</t>
  </si>
  <si>
    <t>Taux de déficit = DF/CIA</t>
  </si>
  <si>
    <t>Etape N° 2 : calculer l'assiette éligible sur la partie du projet financé</t>
  </si>
  <si>
    <t>Assiette éligible (AE) = coût total éligible UE*Taux de déficit</t>
  </si>
  <si>
    <t>Coût total éligible UE :</t>
  </si>
  <si>
    <t>AE</t>
  </si>
  <si>
    <t>Etape N° 3 : Calculer le montant de l'assiette à retenir (AER) et de la contribution maximale UE</t>
  </si>
  <si>
    <t>L'assiette éligible à retenir (AER) ne peut être supérieure au déficit de financement (DF).
SI AE&gt;DF, AER = DF.
Si AE = ou &lt;DF , AER=AE</t>
  </si>
  <si>
    <t xml:space="preserve">Taux max UE </t>
  </si>
  <si>
    <t xml:space="preserve">Subvention de l'UE = </t>
  </si>
  <si>
    <r>
      <t xml:space="preserve">Périodes de référence </t>
    </r>
    <r>
      <rPr>
        <sz val="9.5"/>
        <rFont val="Verdana"/>
        <family val="2"/>
      </rPr>
      <t>(</t>
    </r>
    <r>
      <rPr>
        <i/>
        <sz val="9.5"/>
        <rFont val="Verdana"/>
        <family val="2"/>
      </rPr>
      <t>Annexe I art. Règlement délégué (UE) 480/2014 du 3 mars 2014</t>
    </r>
    <r>
      <rPr>
        <sz val="9.5"/>
        <rFont val="Verdana"/>
        <family val="2"/>
      </rPr>
      <t xml:space="preserve">) </t>
    </r>
  </si>
  <si>
    <t>Secteur</t>
  </si>
  <si>
    <t>Période de référence (années)</t>
  </si>
  <si>
    <t xml:space="preserve">Chemin de fer </t>
  </si>
  <si>
    <t xml:space="preserve">Approvisionnement en eau/assainissement </t>
  </si>
  <si>
    <t xml:space="preserve">Routes </t>
  </si>
  <si>
    <t>25-30</t>
  </si>
  <si>
    <t xml:space="preserve">Gestion des déchets </t>
  </si>
  <si>
    <t xml:space="preserve">Ports et aéroports </t>
  </si>
  <si>
    <t xml:space="preserve">Transport urbain </t>
  </si>
  <si>
    <t xml:space="preserve">Énergie </t>
  </si>
  <si>
    <t>15-25</t>
  </si>
  <si>
    <t xml:space="preserve">Recherche et innovation </t>
  </si>
  <si>
    <t xml:space="preserve">Large bande </t>
  </si>
  <si>
    <t>15-20</t>
  </si>
  <si>
    <t>Infrastructure des entreprises</t>
  </si>
  <si>
    <t>10-15</t>
  </si>
  <si>
    <t xml:space="preserve">Autres secteurs </t>
  </si>
  <si>
    <t>DEMANDE D'AIDE REGIONALE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</si>
</sst>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 _€_-;\-* #,##0.00_ _€_-;_-* &quot;-&quot;??_ _€_-;_-@_-"/>
    <numFmt numFmtId="165" formatCode="_-* #,##0.00&quot; €&quot;_-;\-* #,##0.00&quot; €&quot;_-;_-* &quot;-&quot;??&quot; €&quot;_-;_-@_-"/>
    <numFmt numFmtId="166" formatCode="#,##0.00\ &quot;€&quot;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rgb="FF000080"/>
      <name val="Arial"/>
      <family val="2"/>
    </font>
    <font>
      <b/>
      <sz val="9"/>
      <name val="Arial"/>
      <family val="2"/>
    </font>
    <font>
      <sz val="8.5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indexed="81"/>
      <name val="Tahoma"/>
      <family val="2"/>
    </font>
    <font>
      <sz val="9"/>
      <color rgb="FFFF0000"/>
      <name val="Arial"/>
      <family val="2"/>
    </font>
    <font>
      <b/>
      <u/>
      <sz val="9"/>
      <name val="Arial"/>
      <family val="2"/>
    </font>
    <font>
      <i/>
      <sz val="8"/>
      <name val="Arial"/>
      <family val="2"/>
    </font>
    <font>
      <b/>
      <sz val="9.5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41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theme="8" tint="-0.24994659260841701"/>
      </left>
      <right/>
      <top style="double">
        <color theme="8" tint="-0.24994659260841701"/>
      </top>
      <bottom style="double">
        <color theme="8" tint="-0.24994659260841701"/>
      </bottom>
      <diagonal/>
    </border>
    <border>
      <left/>
      <right/>
      <top style="double">
        <color theme="8" tint="-0.24994659260841701"/>
      </top>
      <bottom style="double">
        <color theme="8" tint="-0.24994659260841701"/>
      </bottom>
      <diagonal/>
    </border>
    <border>
      <left/>
      <right style="double">
        <color theme="8" tint="-0.24994659260841701"/>
      </right>
      <top style="double">
        <color theme="8" tint="-0.24994659260841701"/>
      </top>
      <bottom style="double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7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11" xfId="0" applyFont="1" applyBorder="1"/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6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horizontal="right" vertical="center"/>
    </xf>
    <xf numFmtId="0" fontId="7" fillId="7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2" fillId="9" borderId="17" xfId="0" applyFont="1" applyFill="1" applyBorder="1" applyAlignment="1">
      <alignment horizontal="center" vertical="center"/>
    </xf>
    <xf numFmtId="166" fontId="11" fillId="2" borderId="12" xfId="5" applyNumberFormat="1" applyFill="1" applyBorder="1" applyAlignment="1">
      <alignment horizontal="center" vertical="center"/>
    </xf>
    <xf numFmtId="166" fontId="6" fillId="10" borderId="12" xfId="0" applyNumberFormat="1" applyFont="1" applyFill="1" applyBorder="1" applyAlignment="1">
      <alignment horizontal="center" vertical="center"/>
    </xf>
    <xf numFmtId="166" fontId="6" fillId="3" borderId="12" xfId="0" applyNumberFormat="1" applyFont="1" applyFill="1" applyBorder="1" applyAlignment="1">
      <alignment horizontal="center" vertical="center"/>
    </xf>
    <xf numFmtId="4" fontId="6" fillId="11" borderId="17" xfId="0" applyNumberFormat="1" applyFont="1" applyFill="1" applyBorder="1" applyAlignment="1">
      <alignment horizontal="center" vertical="center"/>
    </xf>
    <xf numFmtId="166" fontId="6" fillId="4" borderId="12" xfId="0" applyNumberFormat="1" applyFont="1" applyFill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6" fillId="2" borderId="12" xfId="0" applyNumberFormat="1" applyFont="1" applyFill="1" applyBorder="1" applyAlignment="1">
      <alignment horizontal="center" vertical="center"/>
    </xf>
    <xf numFmtId="43" fontId="11" fillId="2" borderId="12" xfId="5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166" fontId="4" fillId="6" borderId="12" xfId="0" applyNumberFormat="1" applyFont="1" applyFill="1" applyBorder="1" applyAlignment="1">
      <alignment horizontal="center" vertical="center"/>
    </xf>
    <xf numFmtId="166" fontId="4" fillId="3" borderId="12" xfId="0" applyNumberFormat="1" applyFont="1" applyFill="1" applyBorder="1" applyAlignment="1">
      <alignment horizontal="center" vertical="center"/>
    </xf>
    <xf numFmtId="166" fontId="4" fillId="4" borderId="12" xfId="0" applyNumberFormat="1" applyFont="1" applyFill="1" applyBorder="1" applyAlignment="1">
      <alignment horizontal="center" vertical="center"/>
    </xf>
    <xf numFmtId="166" fontId="4" fillId="0" borderId="1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166" fontId="6" fillId="0" borderId="12" xfId="5" applyNumberFormat="1" applyFont="1" applyBorder="1" applyAlignment="1">
      <alignment horizontal="center" vertical="center"/>
    </xf>
    <xf numFmtId="166" fontId="6" fillId="12" borderId="18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3" fontId="11" fillId="0" borderId="0" xfId="5" applyAlignment="1">
      <alignment vertical="center"/>
    </xf>
    <xf numFmtId="166" fontId="11" fillId="0" borderId="12" xfId="5" applyNumberFormat="1" applyBorder="1" applyAlignment="1">
      <alignment horizontal="center" vertical="center" wrapText="1"/>
    </xf>
    <xf numFmtId="166" fontId="6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66" fontId="6" fillId="0" borderId="12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43" fontId="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0" fontId="6" fillId="0" borderId="12" xfId="6" applyNumberFormat="1" applyFont="1" applyFill="1" applyBorder="1" applyAlignment="1" applyProtection="1">
      <alignment vertical="center"/>
    </xf>
    <xf numFmtId="9" fontId="6" fillId="0" borderId="0" xfId="0" applyNumberFormat="1" applyFont="1" applyAlignment="1">
      <alignment vertical="center"/>
    </xf>
    <xf numFmtId="166" fontId="11" fillId="0" borderId="12" xfId="5" applyNumberFormat="1" applyBorder="1" applyAlignment="1">
      <alignment vertical="center"/>
    </xf>
    <xf numFmtId="9" fontId="6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20" fillId="0" borderId="0" xfId="0" applyFont="1" applyAlignment="1">
      <alignment horizontal="justify" vertical="center"/>
    </xf>
    <xf numFmtId="0" fontId="21" fillId="13" borderId="22" xfId="0" applyFont="1" applyFill="1" applyBorder="1" applyAlignment="1">
      <alignment horizontal="center" vertical="center" wrapText="1"/>
    </xf>
    <xf numFmtId="0" fontId="21" fillId="13" borderId="2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3" fillId="8" borderId="1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/>
    </xf>
    <xf numFmtId="0" fontId="5" fillId="7" borderId="8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/>
    </xf>
  </cellXfs>
  <cellStyles count="7">
    <cellStyle name="Euro" xfId="4"/>
    <cellStyle name="Milliers" xfId="5" builtinId="3"/>
    <cellStyle name="Milliers 2" xfId="2"/>
    <cellStyle name="Normal" xfId="0" builtinId="0"/>
    <cellStyle name="Normal 2" xfId="1"/>
    <cellStyle name="Pourcentage" xfId="6" builtinId="5"/>
    <cellStyle name="Pourcentage 2" xfId="3"/>
  </cellStyles>
  <dxfs count="0"/>
  <tableStyles count="0" defaultTableStyle="TableStyleMedium2" defaultPivotStyle="PivotStyleLight16"/>
  <colors>
    <mruColors>
      <color rgb="FFEBFFEB"/>
      <color rgb="FFFFFFE1"/>
      <color rgb="FFFFFFEB"/>
      <color rgb="FFFFCDDC"/>
      <color rgb="FF44ACC4"/>
      <color rgb="FF3BA3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view="pageLayout" topLeftCell="A55" zoomScale="80" zoomScaleNormal="80" zoomScalePageLayoutView="80" workbookViewId="0">
      <selection activeCell="P8" sqref="P8"/>
    </sheetView>
  </sheetViews>
  <sheetFormatPr baseColWidth="10" defaultColWidth="11.42578125" defaultRowHeight="14.25" x14ac:dyDescent="0.2"/>
  <cols>
    <col min="1" max="1" width="3.85546875" style="1" customWidth="1"/>
    <col min="2" max="2" width="11.140625" style="1" customWidth="1"/>
    <col min="3" max="3" width="10.7109375" style="8" customWidth="1"/>
    <col min="4" max="4" width="13.85546875" style="1" customWidth="1"/>
    <col min="5" max="5" width="17.85546875" style="1" customWidth="1"/>
    <col min="6" max="6" width="15.5703125" style="1" customWidth="1"/>
    <col min="7" max="7" width="15" style="1" customWidth="1"/>
    <col min="8" max="8" width="12.7109375" style="1" bestFit="1" customWidth="1"/>
    <col min="9" max="9" width="13.28515625" style="1" customWidth="1"/>
    <col min="10" max="10" width="12.7109375" style="1" customWidth="1"/>
    <col min="11" max="11" width="11.42578125" style="1"/>
    <col min="12" max="12" width="14" style="1" customWidth="1"/>
    <col min="13" max="16384" width="11.42578125" style="1"/>
  </cols>
  <sheetData>
    <row r="1" spans="1:16" ht="60" customHeight="1" thickBot="1" x14ac:dyDescent="0.25">
      <c r="B1" s="83" t="s">
        <v>78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16" ht="28.9" customHeight="1" thickTop="1" thickBot="1" x14ac:dyDescent="0.25">
      <c r="B2" s="79" t="s">
        <v>11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  <c r="P2" s="4"/>
    </row>
    <row r="3" spans="1:16" ht="13.9" customHeight="1" thickTop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6"/>
      <c r="M3" s="5"/>
      <c r="N3" s="5"/>
      <c r="O3" s="5"/>
    </row>
    <row r="4" spans="1:16" ht="13.9" customHeight="1" x14ac:dyDescent="0.2">
      <c r="B4" s="26"/>
      <c r="C4" s="27" t="s">
        <v>0</v>
      </c>
      <c r="D4" s="28"/>
      <c r="E4" s="28"/>
      <c r="F4" s="28"/>
      <c r="G4" s="28"/>
      <c r="H4" s="28"/>
      <c r="I4" s="28"/>
      <c r="J4" s="28"/>
      <c r="K4" s="28"/>
      <c r="L4" s="2"/>
    </row>
    <row r="5" spans="1:16" ht="13.9" customHeight="1" x14ac:dyDescent="0.2">
      <c r="B5" s="26"/>
      <c r="C5" s="29"/>
      <c r="D5" s="29"/>
      <c r="E5" s="29"/>
      <c r="F5" s="29"/>
      <c r="G5" s="29"/>
      <c r="H5" s="30"/>
      <c r="I5" s="30"/>
      <c r="J5" s="30"/>
      <c r="K5" s="31"/>
      <c r="L5" s="2"/>
    </row>
    <row r="6" spans="1:16" ht="13.9" customHeight="1" x14ac:dyDescent="0.2">
      <c r="B6" s="26"/>
      <c r="C6" s="27" t="s">
        <v>1</v>
      </c>
      <c r="D6" s="28"/>
      <c r="E6" s="28"/>
      <c r="F6" s="28"/>
      <c r="G6" s="28"/>
      <c r="H6" s="28"/>
      <c r="I6" s="28"/>
      <c r="J6" s="28"/>
      <c r="K6" s="28"/>
      <c r="L6" s="2"/>
    </row>
    <row r="7" spans="1:16" ht="13.9" customHeight="1" x14ac:dyDescent="0.2">
      <c r="B7" s="26"/>
      <c r="C7" s="27"/>
      <c r="D7" s="27"/>
      <c r="E7" s="27"/>
      <c r="F7" s="27"/>
      <c r="G7" s="27"/>
      <c r="H7" s="32"/>
      <c r="I7" s="32"/>
      <c r="J7" s="32"/>
      <c r="K7" s="33"/>
      <c r="L7" s="2"/>
    </row>
    <row r="8" spans="1:16" ht="13.9" customHeight="1" x14ac:dyDescent="0.2">
      <c r="B8" s="26"/>
      <c r="C8" s="27" t="s">
        <v>2</v>
      </c>
      <c r="D8" s="34"/>
      <c r="E8" s="27"/>
      <c r="F8" s="27"/>
      <c r="G8" s="27"/>
      <c r="H8" s="24"/>
      <c r="I8" s="24"/>
      <c r="J8" s="24"/>
      <c r="K8" s="35"/>
      <c r="L8" s="2"/>
    </row>
    <row r="9" spans="1:16" ht="13.9" customHeight="1" x14ac:dyDescent="0.2">
      <c r="B9" s="26"/>
      <c r="C9" s="27"/>
      <c r="D9" s="27"/>
      <c r="E9" s="27"/>
      <c r="F9" s="27"/>
      <c r="G9" s="27"/>
      <c r="H9" s="24"/>
      <c r="I9" s="24"/>
      <c r="J9" s="24"/>
      <c r="K9" s="35"/>
      <c r="L9" s="2"/>
    </row>
    <row r="10" spans="1:16" ht="13.9" customHeight="1" x14ac:dyDescent="0.2">
      <c r="B10" s="26"/>
      <c r="C10" s="36" t="s">
        <v>3</v>
      </c>
      <c r="D10" s="37"/>
      <c r="E10" s="36"/>
      <c r="F10" s="36"/>
      <c r="G10" s="36"/>
      <c r="H10" s="24"/>
      <c r="I10" s="24"/>
      <c r="J10" s="24"/>
      <c r="K10" s="35"/>
      <c r="L10" s="2"/>
    </row>
    <row r="11" spans="1:16" ht="13.9" customHeight="1" x14ac:dyDescent="0.2">
      <c r="B11" s="26"/>
      <c r="C11" s="36"/>
      <c r="D11" s="38"/>
      <c r="E11" s="36"/>
      <c r="F11" s="36"/>
      <c r="G11" s="36"/>
      <c r="H11" s="24"/>
      <c r="I11" s="24"/>
      <c r="J11" s="24"/>
      <c r="K11" s="35"/>
      <c r="L11" s="2"/>
    </row>
    <row r="12" spans="1:16" ht="27" customHeight="1" x14ac:dyDescent="0.2">
      <c r="A12" s="3"/>
      <c r="B12" s="86" t="s">
        <v>7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/>
      <c r="P12" s="4"/>
    </row>
    <row r="13" spans="1:16" ht="7.5" customHeight="1" x14ac:dyDescent="0.2">
      <c r="A13" s="3"/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4"/>
    </row>
    <row r="14" spans="1:16" ht="32.25" customHeight="1" x14ac:dyDescent="0.2">
      <c r="A14" s="3"/>
      <c r="B14" s="86" t="s">
        <v>9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8"/>
      <c r="P14" s="4"/>
    </row>
    <row r="15" spans="1:16" ht="13.5" customHeight="1" x14ac:dyDescent="0.2">
      <c r="A15" s="3"/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4"/>
    </row>
    <row r="16" spans="1:16" ht="32.25" customHeight="1" x14ac:dyDescent="0.2">
      <c r="A16" s="3"/>
      <c r="B16" s="86" t="s">
        <v>8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8"/>
      <c r="P16" s="4"/>
    </row>
    <row r="17" spans="2:15" x14ac:dyDescent="0.2">
      <c r="B17" s="5"/>
      <c r="C17" s="7"/>
      <c r="D17" s="5"/>
      <c r="E17" s="5"/>
      <c r="F17" s="5"/>
      <c r="G17" s="6"/>
      <c r="H17" s="6"/>
      <c r="I17" s="6"/>
      <c r="J17" s="5"/>
      <c r="K17" s="5"/>
      <c r="L17" s="5"/>
      <c r="M17" s="5"/>
      <c r="N17" s="5"/>
      <c r="O17" s="5"/>
    </row>
    <row r="18" spans="2:15" ht="36" x14ac:dyDescent="0.2">
      <c r="B18" s="10"/>
      <c r="C18" s="11" t="s">
        <v>13</v>
      </c>
      <c r="D18" s="11" t="s">
        <v>4</v>
      </c>
      <c r="E18" s="11" t="s">
        <v>14</v>
      </c>
      <c r="F18" s="12" t="s">
        <v>15</v>
      </c>
      <c r="G18" s="12" t="s">
        <v>4</v>
      </c>
      <c r="H18" s="12" t="s">
        <v>12</v>
      </c>
      <c r="I18" s="13" t="s">
        <v>16</v>
      </c>
      <c r="J18" s="13" t="s">
        <v>4</v>
      </c>
      <c r="K18" s="13" t="s">
        <v>12</v>
      </c>
      <c r="L18" s="14" t="s">
        <v>17</v>
      </c>
      <c r="M18" s="14" t="s">
        <v>4</v>
      </c>
      <c r="N18" s="14" t="s">
        <v>18</v>
      </c>
      <c r="O18" s="15" t="s">
        <v>5</v>
      </c>
    </row>
    <row r="19" spans="2:15" ht="15.75" thickBot="1" x14ac:dyDescent="0.25">
      <c r="B19" s="10" t="s">
        <v>19</v>
      </c>
      <c r="C19" s="41"/>
      <c r="D19" s="11">
        <v>1.04</v>
      </c>
      <c r="E19" s="42">
        <f>C19/D19</f>
        <v>0</v>
      </c>
      <c r="F19" s="43"/>
      <c r="G19" s="12">
        <v>1.04</v>
      </c>
      <c r="H19" s="44">
        <f>F19/G19</f>
        <v>0</v>
      </c>
      <c r="I19" s="45"/>
      <c r="J19" s="13">
        <v>1.04</v>
      </c>
      <c r="K19" s="46">
        <f>I19/J19</f>
        <v>0</v>
      </c>
      <c r="L19" s="19"/>
      <c r="M19" s="14">
        <v>1.04</v>
      </c>
      <c r="N19" s="19">
        <f>L19/M19</f>
        <v>0</v>
      </c>
      <c r="O19" s="47">
        <f t="shared" ref="O19:O39" si="0">I19-F19-C19+L19</f>
        <v>0</v>
      </c>
    </row>
    <row r="20" spans="2:15" ht="15" thickBot="1" x14ac:dyDescent="0.25">
      <c r="B20" s="10" t="s">
        <v>20</v>
      </c>
      <c r="C20" s="41"/>
      <c r="D20" s="16">
        <f>1.04*D19</f>
        <v>1.0816000000000001</v>
      </c>
      <c r="E20" s="48">
        <f t="shared" ref="E20:E39" si="1">C20/D20</f>
        <v>0</v>
      </c>
      <c r="F20" s="43"/>
      <c r="G20" s="17">
        <f>1.04*G19</f>
        <v>1.0816000000000001</v>
      </c>
      <c r="H20" s="44">
        <f>F20/G20</f>
        <v>0</v>
      </c>
      <c r="I20" s="45"/>
      <c r="J20" s="18">
        <f>1.04*J19</f>
        <v>1.0816000000000001</v>
      </c>
      <c r="K20" s="46">
        <f>I20/J20</f>
        <v>0</v>
      </c>
      <c r="L20" s="19"/>
      <c r="M20" s="19">
        <f>1.04*M19</f>
        <v>1.0816000000000001</v>
      </c>
      <c r="N20" s="19">
        <f>L20/M20</f>
        <v>0</v>
      </c>
      <c r="O20" s="47">
        <f t="shared" si="0"/>
        <v>0</v>
      </c>
    </row>
    <row r="21" spans="2:15" ht="15.75" thickBot="1" x14ac:dyDescent="0.25">
      <c r="B21" s="10" t="s">
        <v>21</v>
      </c>
      <c r="C21" s="49"/>
      <c r="D21" s="16">
        <f>1.04*D20</f>
        <v>1.1248640000000001</v>
      </c>
      <c r="E21" s="48">
        <f t="shared" si="1"/>
        <v>0</v>
      </c>
      <c r="F21" s="43"/>
      <c r="G21" s="17">
        <f>1.04*G20</f>
        <v>1.1248640000000001</v>
      </c>
      <c r="H21" s="44">
        <f>F21/G21</f>
        <v>0</v>
      </c>
      <c r="I21" s="45"/>
      <c r="J21" s="18">
        <f>1.04*J20</f>
        <v>1.1248640000000001</v>
      </c>
      <c r="K21" s="46">
        <f>I21/J21</f>
        <v>0</v>
      </c>
      <c r="L21" s="19"/>
      <c r="M21" s="19">
        <f>1.04*M20</f>
        <v>1.1248640000000001</v>
      </c>
      <c r="N21" s="19">
        <f t="shared" ref="N21:N39" si="2">L21/M21</f>
        <v>0</v>
      </c>
      <c r="O21" s="47">
        <f t="shared" si="0"/>
        <v>0</v>
      </c>
    </row>
    <row r="22" spans="2:15" ht="15.75" thickBot="1" x14ac:dyDescent="0.25">
      <c r="B22" s="10" t="s">
        <v>22</v>
      </c>
      <c r="C22" s="49"/>
      <c r="D22" s="16">
        <f>1.04*D21</f>
        <v>1.1698585600000002</v>
      </c>
      <c r="E22" s="48">
        <f t="shared" si="1"/>
        <v>0</v>
      </c>
      <c r="F22" s="43"/>
      <c r="G22" s="17">
        <f>1.04*G21</f>
        <v>1.1698585600000002</v>
      </c>
      <c r="H22" s="44">
        <f>F22/G22</f>
        <v>0</v>
      </c>
      <c r="I22" s="45"/>
      <c r="J22" s="18">
        <f>1.04*J21</f>
        <v>1.1698585600000002</v>
      </c>
      <c r="K22" s="46">
        <f>I22/J22</f>
        <v>0</v>
      </c>
      <c r="L22" s="19"/>
      <c r="M22" s="19">
        <f>1.04*M21</f>
        <v>1.1698585600000002</v>
      </c>
      <c r="N22" s="19">
        <f t="shared" si="2"/>
        <v>0</v>
      </c>
      <c r="O22" s="47">
        <f t="shared" si="0"/>
        <v>0</v>
      </c>
    </row>
    <row r="23" spans="2:15" ht="15.75" thickBot="1" x14ac:dyDescent="0.25">
      <c r="B23" s="10" t="s">
        <v>23</v>
      </c>
      <c r="C23" s="49"/>
      <c r="D23" s="16">
        <f t="shared" ref="D23:D40" si="3">1.04*D22</f>
        <v>1.2166529024000003</v>
      </c>
      <c r="E23" s="48">
        <f t="shared" si="1"/>
        <v>0</v>
      </c>
      <c r="F23" s="43"/>
      <c r="G23" s="17">
        <f t="shared" ref="G23:G40" si="4">1.04*G22</f>
        <v>1.2166529024000003</v>
      </c>
      <c r="H23" s="44">
        <f>F23/G23</f>
        <v>0</v>
      </c>
      <c r="I23" s="45"/>
      <c r="J23" s="18">
        <f t="shared" ref="J23:J40" si="5">1.04*J22</f>
        <v>1.2166529024000003</v>
      </c>
      <c r="K23" s="46">
        <f>I23/J23</f>
        <v>0</v>
      </c>
      <c r="L23" s="19"/>
      <c r="M23" s="19">
        <f t="shared" ref="M23:M40" si="6">1.04*M22</f>
        <v>1.2166529024000003</v>
      </c>
      <c r="N23" s="19">
        <f t="shared" si="2"/>
        <v>0</v>
      </c>
      <c r="O23" s="47">
        <f t="shared" si="0"/>
        <v>0</v>
      </c>
    </row>
    <row r="24" spans="2:15" ht="15.75" thickBot="1" x14ac:dyDescent="0.25">
      <c r="B24" s="10" t="s">
        <v>24</v>
      </c>
      <c r="C24" s="49"/>
      <c r="D24" s="16">
        <f t="shared" si="3"/>
        <v>1.2653190184960004</v>
      </c>
      <c r="E24" s="48">
        <f t="shared" si="1"/>
        <v>0</v>
      </c>
      <c r="F24" s="43"/>
      <c r="G24" s="17">
        <f t="shared" si="4"/>
        <v>1.2653190184960004</v>
      </c>
      <c r="H24" s="44">
        <f t="shared" ref="H24:H39" si="7">F24/G24</f>
        <v>0</v>
      </c>
      <c r="I24" s="45"/>
      <c r="J24" s="18">
        <f t="shared" si="5"/>
        <v>1.2653190184960004</v>
      </c>
      <c r="K24" s="46">
        <f t="shared" ref="K24:K39" si="8">I24/J24</f>
        <v>0</v>
      </c>
      <c r="L24" s="19"/>
      <c r="M24" s="19">
        <f t="shared" si="6"/>
        <v>1.2653190184960004</v>
      </c>
      <c r="N24" s="19">
        <f t="shared" si="2"/>
        <v>0</v>
      </c>
      <c r="O24" s="47">
        <f t="shared" si="0"/>
        <v>0</v>
      </c>
    </row>
    <row r="25" spans="2:15" ht="15.75" thickBot="1" x14ac:dyDescent="0.25">
      <c r="B25" s="10" t="s">
        <v>25</v>
      </c>
      <c r="C25" s="49"/>
      <c r="D25" s="16">
        <f t="shared" si="3"/>
        <v>1.3159317792358405</v>
      </c>
      <c r="E25" s="48">
        <f t="shared" si="1"/>
        <v>0</v>
      </c>
      <c r="F25" s="43"/>
      <c r="G25" s="17">
        <f t="shared" si="4"/>
        <v>1.3159317792358405</v>
      </c>
      <c r="H25" s="44">
        <f t="shared" si="7"/>
        <v>0</v>
      </c>
      <c r="I25" s="45"/>
      <c r="J25" s="18">
        <f t="shared" si="5"/>
        <v>1.3159317792358405</v>
      </c>
      <c r="K25" s="46">
        <f t="shared" si="8"/>
        <v>0</v>
      </c>
      <c r="L25" s="19"/>
      <c r="M25" s="19">
        <f t="shared" si="6"/>
        <v>1.3159317792358405</v>
      </c>
      <c r="N25" s="19">
        <f t="shared" si="2"/>
        <v>0</v>
      </c>
      <c r="O25" s="47">
        <f t="shared" si="0"/>
        <v>0</v>
      </c>
    </row>
    <row r="26" spans="2:15" ht="15.75" thickBot="1" x14ac:dyDescent="0.25">
      <c r="B26" s="10" t="s">
        <v>26</v>
      </c>
      <c r="C26" s="49"/>
      <c r="D26" s="16">
        <f t="shared" si="3"/>
        <v>1.3685690504052741</v>
      </c>
      <c r="E26" s="48">
        <f t="shared" si="1"/>
        <v>0</v>
      </c>
      <c r="F26" s="43"/>
      <c r="G26" s="17">
        <f t="shared" si="4"/>
        <v>1.3685690504052741</v>
      </c>
      <c r="H26" s="44">
        <f t="shared" si="7"/>
        <v>0</v>
      </c>
      <c r="I26" s="45"/>
      <c r="J26" s="18">
        <f t="shared" si="5"/>
        <v>1.3685690504052741</v>
      </c>
      <c r="K26" s="46">
        <f t="shared" si="8"/>
        <v>0</v>
      </c>
      <c r="L26" s="19"/>
      <c r="M26" s="19">
        <f t="shared" si="6"/>
        <v>1.3685690504052741</v>
      </c>
      <c r="N26" s="19">
        <f t="shared" si="2"/>
        <v>0</v>
      </c>
      <c r="O26" s="47">
        <f t="shared" si="0"/>
        <v>0</v>
      </c>
    </row>
    <row r="27" spans="2:15" ht="15.75" thickBot="1" x14ac:dyDescent="0.25">
      <c r="B27" s="10" t="s">
        <v>27</v>
      </c>
      <c r="C27" s="49"/>
      <c r="D27" s="16">
        <f t="shared" si="3"/>
        <v>1.4233118124214852</v>
      </c>
      <c r="E27" s="48">
        <f t="shared" si="1"/>
        <v>0</v>
      </c>
      <c r="F27" s="43"/>
      <c r="G27" s="17">
        <f t="shared" si="4"/>
        <v>1.4233118124214852</v>
      </c>
      <c r="H27" s="44">
        <f t="shared" si="7"/>
        <v>0</v>
      </c>
      <c r="I27" s="45"/>
      <c r="J27" s="18">
        <f t="shared" si="5"/>
        <v>1.4233118124214852</v>
      </c>
      <c r="K27" s="46">
        <f t="shared" si="8"/>
        <v>0</v>
      </c>
      <c r="L27" s="19"/>
      <c r="M27" s="19">
        <f t="shared" si="6"/>
        <v>1.4233118124214852</v>
      </c>
      <c r="N27" s="19">
        <f t="shared" si="2"/>
        <v>0</v>
      </c>
      <c r="O27" s="47">
        <f t="shared" si="0"/>
        <v>0</v>
      </c>
    </row>
    <row r="28" spans="2:15" ht="15.75" thickBot="1" x14ac:dyDescent="0.25">
      <c r="B28" s="10" t="s">
        <v>28</v>
      </c>
      <c r="C28" s="49"/>
      <c r="D28" s="16">
        <f t="shared" si="3"/>
        <v>1.4802442849183446</v>
      </c>
      <c r="E28" s="48">
        <f t="shared" si="1"/>
        <v>0</v>
      </c>
      <c r="F28" s="43"/>
      <c r="G28" s="17">
        <f t="shared" si="4"/>
        <v>1.4802442849183446</v>
      </c>
      <c r="H28" s="44">
        <f t="shared" si="7"/>
        <v>0</v>
      </c>
      <c r="I28" s="50"/>
      <c r="J28" s="18">
        <f t="shared" si="5"/>
        <v>1.4802442849183446</v>
      </c>
      <c r="K28" s="46">
        <f t="shared" si="8"/>
        <v>0</v>
      </c>
      <c r="L28" s="19"/>
      <c r="M28" s="19">
        <f t="shared" si="6"/>
        <v>1.4802442849183446</v>
      </c>
      <c r="N28" s="19">
        <f t="shared" si="2"/>
        <v>0</v>
      </c>
      <c r="O28" s="47">
        <f t="shared" si="0"/>
        <v>0</v>
      </c>
    </row>
    <row r="29" spans="2:15" ht="15.75" thickBot="1" x14ac:dyDescent="0.25">
      <c r="B29" s="10" t="s">
        <v>29</v>
      </c>
      <c r="C29" s="49"/>
      <c r="D29" s="16">
        <f t="shared" si="3"/>
        <v>1.5394540563150785</v>
      </c>
      <c r="E29" s="48">
        <f t="shared" si="1"/>
        <v>0</v>
      </c>
      <c r="F29" s="44"/>
      <c r="G29" s="17">
        <f t="shared" si="4"/>
        <v>1.5394540563150785</v>
      </c>
      <c r="H29" s="44">
        <f t="shared" si="7"/>
        <v>0</v>
      </c>
      <c r="I29" s="45"/>
      <c r="J29" s="18">
        <f t="shared" si="5"/>
        <v>1.5394540563150785</v>
      </c>
      <c r="K29" s="46">
        <f t="shared" si="8"/>
        <v>0</v>
      </c>
      <c r="L29" s="19"/>
      <c r="M29" s="19">
        <f t="shared" si="6"/>
        <v>1.5394540563150785</v>
      </c>
      <c r="N29" s="19">
        <f t="shared" si="2"/>
        <v>0</v>
      </c>
      <c r="O29" s="47">
        <f t="shared" si="0"/>
        <v>0</v>
      </c>
    </row>
    <row r="30" spans="2:15" ht="15" x14ac:dyDescent="0.2">
      <c r="B30" s="10" t="s">
        <v>30</v>
      </c>
      <c r="C30" s="49"/>
      <c r="D30" s="16">
        <f t="shared" si="3"/>
        <v>1.6010322185676817</v>
      </c>
      <c r="E30" s="48">
        <f t="shared" si="1"/>
        <v>0</v>
      </c>
      <c r="F30" s="44"/>
      <c r="G30" s="17">
        <f t="shared" si="4"/>
        <v>1.6010322185676817</v>
      </c>
      <c r="H30" s="44">
        <f t="shared" si="7"/>
        <v>0</v>
      </c>
      <c r="I30" s="46"/>
      <c r="J30" s="18">
        <f t="shared" si="5"/>
        <v>1.6010322185676817</v>
      </c>
      <c r="K30" s="46">
        <f t="shared" si="8"/>
        <v>0</v>
      </c>
      <c r="L30" s="19"/>
      <c r="M30" s="19">
        <f t="shared" si="6"/>
        <v>1.6010322185676817</v>
      </c>
      <c r="N30" s="19">
        <f t="shared" si="2"/>
        <v>0</v>
      </c>
      <c r="O30" s="47">
        <f t="shared" si="0"/>
        <v>0</v>
      </c>
    </row>
    <row r="31" spans="2:15" ht="15" x14ac:dyDescent="0.2">
      <c r="B31" s="10" t="s">
        <v>31</v>
      </c>
      <c r="C31" s="49"/>
      <c r="D31" s="16">
        <f t="shared" si="3"/>
        <v>1.6650735073103891</v>
      </c>
      <c r="E31" s="48">
        <f t="shared" si="1"/>
        <v>0</v>
      </c>
      <c r="F31" s="44"/>
      <c r="G31" s="17">
        <f t="shared" si="4"/>
        <v>1.6650735073103891</v>
      </c>
      <c r="H31" s="44">
        <f t="shared" si="7"/>
        <v>0</v>
      </c>
      <c r="I31" s="46"/>
      <c r="J31" s="18">
        <f t="shared" si="5"/>
        <v>1.6650735073103891</v>
      </c>
      <c r="K31" s="46">
        <f t="shared" si="8"/>
        <v>0</v>
      </c>
      <c r="L31" s="19"/>
      <c r="M31" s="19">
        <f t="shared" si="6"/>
        <v>1.6650735073103891</v>
      </c>
      <c r="N31" s="19">
        <f t="shared" si="2"/>
        <v>0</v>
      </c>
      <c r="O31" s="47">
        <f t="shared" si="0"/>
        <v>0</v>
      </c>
    </row>
    <row r="32" spans="2:15" ht="15" x14ac:dyDescent="0.2">
      <c r="B32" s="10" t="s">
        <v>32</v>
      </c>
      <c r="C32" s="49"/>
      <c r="D32" s="16">
        <f t="shared" si="3"/>
        <v>1.7316764476028046</v>
      </c>
      <c r="E32" s="48">
        <f t="shared" si="1"/>
        <v>0</v>
      </c>
      <c r="F32" s="44"/>
      <c r="G32" s="17">
        <f t="shared" si="4"/>
        <v>1.7316764476028046</v>
      </c>
      <c r="H32" s="44">
        <f t="shared" si="7"/>
        <v>0</v>
      </c>
      <c r="I32" s="46"/>
      <c r="J32" s="18">
        <f t="shared" si="5"/>
        <v>1.7316764476028046</v>
      </c>
      <c r="K32" s="46">
        <f t="shared" si="8"/>
        <v>0</v>
      </c>
      <c r="L32" s="19"/>
      <c r="M32" s="19">
        <f t="shared" si="6"/>
        <v>1.7316764476028046</v>
      </c>
      <c r="N32" s="19">
        <f t="shared" si="2"/>
        <v>0</v>
      </c>
      <c r="O32" s="47">
        <f t="shared" si="0"/>
        <v>0</v>
      </c>
    </row>
    <row r="33" spans="2:16" ht="15" x14ac:dyDescent="0.2">
      <c r="B33" s="10" t="s">
        <v>33</v>
      </c>
      <c r="C33" s="49"/>
      <c r="D33" s="16">
        <f t="shared" si="3"/>
        <v>1.8009435055069167</v>
      </c>
      <c r="E33" s="48">
        <f t="shared" si="1"/>
        <v>0</v>
      </c>
      <c r="F33" s="44"/>
      <c r="G33" s="17">
        <f t="shared" si="4"/>
        <v>1.8009435055069167</v>
      </c>
      <c r="H33" s="44">
        <f t="shared" si="7"/>
        <v>0</v>
      </c>
      <c r="I33" s="46"/>
      <c r="J33" s="18">
        <f t="shared" si="5"/>
        <v>1.8009435055069167</v>
      </c>
      <c r="K33" s="46">
        <f t="shared" si="8"/>
        <v>0</v>
      </c>
      <c r="L33" s="19"/>
      <c r="M33" s="19">
        <f t="shared" si="6"/>
        <v>1.8009435055069167</v>
      </c>
      <c r="N33" s="19">
        <f t="shared" si="2"/>
        <v>0</v>
      </c>
      <c r="O33" s="47">
        <f t="shared" si="0"/>
        <v>0</v>
      </c>
    </row>
    <row r="34" spans="2:16" ht="15" x14ac:dyDescent="0.2">
      <c r="B34" s="10" t="s">
        <v>34</v>
      </c>
      <c r="C34" s="49"/>
      <c r="D34" s="16">
        <f t="shared" si="3"/>
        <v>1.8729812457271935</v>
      </c>
      <c r="E34" s="48">
        <f t="shared" si="1"/>
        <v>0</v>
      </c>
      <c r="F34" s="44"/>
      <c r="G34" s="17">
        <f t="shared" si="4"/>
        <v>1.8729812457271935</v>
      </c>
      <c r="H34" s="44">
        <f t="shared" si="7"/>
        <v>0</v>
      </c>
      <c r="I34" s="46"/>
      <c r="J34" s="18">
        <f t="shared" si="5"/>
        <v>1.8729812457271935</v>
      </c>
      <c r="K34" s="46">
        <f t="shared" si="8"/>
        <v>0</v>
      </c>
      <c r="L34" s="19"/>
      <c r="M34" s="19">
        <f t="shared" si="6"/>
        <v>1.8729812457271935</v>
      </c>
      <c r="N34" s="19">
        <f t="shared" si="2"/>
        <v>0</v>
      </c>
      <c r="O34" s="47">
        <f t="shared" si="0"/>
        <v>0</v>
      </c>
    </row>
    <row r="35" spans="2:16" ht="15" x14ac:dyDescent="0.2">
      <c r="B35" s="10" t="s">
        <v>35</v>
      </c>
      <c r="C35" s="49"/>
      <c r="D35" s="16">
        <f t="shared" si="3"/>
        <v>1.9479004955562813</v>
      </c>
      <c r="E35" s="48">
        <f t="shared" si="1"/>
        <v>0</v>
      </c>
      <c r="F35" s="44"/>
      <c r="G35" s="17">
        <f t="shared" si="4"/>
        <v>1.9479004955562813</v>
      </c>
      <c r="H35" s="44">
        <f t="shared" si="7"/>
        <v>0</v>
      </c>
      <c r="I35" s="46"/>
      <c r="J35" s="18">
        <f t="shared" si="5"/>
        <v>1.9479004955562813</v>
      </c>
      <c r="K35" s="46">
        <f t="shared" si="8"/>
        <v>0</v>
      </c>
      <c r="L35" s="19"/>
      <c r="M35" s="19">
        <f t="shared" si="6"/>
        <v>1.9479004955562813</v>
      </c>
      <c r="N35" s="19">
        <f t="shared" si="2"/>
        <v>0</v>
      </c>
      <c r="O35" s="47">
        <f t="shared" si="0"/>
        <v>0</v>
      </c>
    </row>
    <row r="36" spans="2:16" ht="15" x14ac:dyDescent="0.2">
      <c r="B36" s="10" t="s">
        <v>36</v>
      </c>
      <c r="C36" s="49"/>
      <c r="D36" s="16">
        <f t="shared" si="3"/>
        <v>2.0258165153785326</v>
      </c>
      <c r="E36" s="48">
        <f t="shared" si="1"/>
        <v>0</v>
      </c>
      <c r="F36" s="44"/>
      <c r="G36" s="17">
        <f t="shared" si="4"/>
        <v>2.0258165153785326</v>
      </c>
      <c r="H36" s="44">
        <f t="shared" si="7"/>
        <v>0</v>
      </c>
      <c r="I36" s="46"/>
      <c r="J36" s="18">
        <f t="shared" si="5"/>
        <v>2.0258165153785326</v>
      </c>
      <c r="K36" s="46">
        <f t="shared" si="8"/>
        <v>0</v>
      </c>
      <c r="L36" s="19"/>
      <c r="M36" s="19">
        <f t="shared" si="6"/>
        <v>2.0258165153785326</v>
      </c>
      <c r="N36" s="19">
        <f t="shared" si="2"/>
        <v>0</v>
      </c>
      <c r="O36" s="47">
        <f t="shared" si="0"/>
        <v>0</v>
      </c>
    </row>
    <row r="37" spans="2:16" ht="15" x14ac:dyDescent="0.2">
      <c r="B37" s="10" t="s">
        <v>37</v>
      </c>
      <c r="C37" s="49"/>
      <c r="D37" s="16">
        <f t="shared" si="3"/>
        <v>2.1068491759936738</v>
      </c>
      <c r="E37" s="48">
        <f t="shared" si="1"/>
        <v>0</v>
      </c>
      <c r="F37" s="44"/>
      <c r="G37" s="17">
        <f t="shared" si="4"/>
        <v>2.1068491759936738</v>
      </c>
      <c r="H37" s="44">
        <f t="shared" si="7"/>
        <v>0</v>
      </c>
      <c r="I37" s="46"/>
      <c r="J37" s="18">
        <f t="shared" si="5"/>
        <v>2.1068491759936738</v>
      </c>
      <c r="K37" s="46">
        <f t="shared" si="8"/>
        <v>0</v>
      </c>
      <c r="L37" s="19"/>
      <c r="M37" s="19">
        <f t="shared" si="6"/>
        <v>2.1068491759936738</v>
      </c>
      <c r="N37" s="19">
        <f t="shared" si="2"/>
        <v>0</v>
      </c>
      <c r="O37" s="47">
        <f t="shared" si="0"/>
        <v>0</v>
      </c>
    </row>
    <row r="38" spans="2:16" ht="15" x14ac:dyDescent="0.2">
      <c r="B38" s="10" t="s">
        <v>38</v>
      </c>
      <c r="C38" s="49"/>
      <c r="D38" s="16">
        <f t="shared" si="3"/>
        <v>2.1911231430334208</v>
      </c>
      <c r="E38" s="48">
        <f t="shared" si="1"/>
        <v>0</v>
      </c>
      <c r="F38" s="44"/>
      <c r="G38" s="17">
        <f t="shared" si="4"/>
        <v>2.1911231430334208</v>
      </c>
      <c r="H38" s="44">
        <f t="shared" si="7"/>
        <v>0</v>
      </c>
      <c r="I38" s="46"/>
      <c r="J38" s="18">
        <f t="shared" si="5"/>
        <v>2.1911231430334208</v>
      </c>
      <c r="K38" s="46">
        <f t="shared" si="8"/>
        <v>0</v>
      </c>
      <c r="L38" s="19"/>
      <c r="M38" s="19">
        <f t="shared" si="6"/>
        <v>2.1911231430334208</v>
      </c>
      <c r="N38" s="19">
        <f t="shared" si="2"/>
        <v>0</v>
      </c>
      <c r="O38" s="47">
        <f t="shared" si="0"/>
        <v>0</v>
      </c>
    </row>
    <row r="39" spans="2:16" ht="15" x14ac:dyDescent="0.2">
      <c r="B39" s="10" t="s">
        <v>39</v>
      </c>
      <c r="C39" s="49"/>
      <c r="D39" s="16">
        <f t="shared" si="3"/>
        <v>2.2787680687547578</v>
      </c>
      <c r="E39" s="48">
        <f t="shared" si="1"/>
        <v>0</v>
      </c>
      <c r="F39" s="44"/>
      <c r="G39" s="17">
        <f t="shared" si="4"/>
        <v>2.2787680687547578</v>
      </c>
      <c r="H39" s="44">
        <f t="shared" si="7"/>
        <v>0</v>
      </c>
      <c r="I39" s="46"/>
      <c r="J39" s="18">
        <f t="shared" si="5"/>
        <v>2.2787680687547578</v>
      </c>
      <c r="K39" s="46">
        <f t="shared" si="8"/>
        <v>0</v>
      </c>
      <c r="L39" s="19"/>
      <c r="M39" s="19">
        <f t="shared" si="6"/>
        <v>2.2787680687547578</v>
      </c>
      <c r="N39" s="19">
        <f t="shared" si="2"/>
        <v>0</v>
      </c>
      <c r="O39" s="47">
        <f t="shared" si="0"/>
        <v>0</v>
      </c>
    </row>
    <row r="40" spans="2:16" ht="15" x14ac:dyDescent="0.2">
      <c r="B40" s="20" t="s">
        <v>6</v>
      </c>
      <c r="C40" s="49">
        <f>SUM(C19:C39)</f>
        <v>0</v>
      </c>
      <c r="D40" s="16">
        <f t="shared" si="3"/>
        <v>2.369918791504948</v>
      </c>
      <c r="E40" s="51">
        <f>SUM(E19:E23)</f>
        <v>0</v>
      </c>
      <c r="F40" s="52">
        <f>SUM(F19:F39)</f>
        <v>0</v>
      </c>
      <c r="G40" s="17">
        <f t="shared" si="4"/>
        <v>2.369918791504948</v>
      </c>
      <c r="H40" s="51">
        <f>SUM(H19:H39)</f>
        <v>0</v>
      </c>
      <c r="I40" s="53">
        <f>SUM(I19:I39)</f>
        <v>0</v>
      </c>
      <c r="J40" s="18">
        <f t="shared" si="5"/>
        <v>2.369918791504948</v>
      </c>
      <c r="K40" s="51">
        <f>SUM(K19:K39)</f>
        <v>0</v>
      </c>
      <c r="L40" s="39">
        <f>SUM(L19:L39)</f>
        <v>0</v>
      </c>
      <c r="M40" s="19">
        <f t="shared" si="6"/>
        <v>2.369918791504948</v>
      </c>
      <c r="N40" s="21">
        <f>SUM(N39)</f>
        <v>0</v>
      </c>
      <c r="O40" s="54">
        <f>SUM(O19:O39)</f>
        <v>0</v>
      </c>
    </row>
    <row r="41" spans="2:16" x14ac:dyDescent="0.2">
      <c r="B41" s="9"/>
      <c r="C41" s="9"/>
      <c r="D41" s="9"/>
      <c r="E41" s="40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6" ht="27" customHeight="1" x14ac:dyDescent="0.2">
      <c r="B42" s="89" t="s">
        <v>40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"/>
      <c r="N42" s="9"/>
      <c r="O42" s="9"/>
    </row>
    <row r="43" spans="2:16" ht="60" customHeight="1" thickBot="1" x14ac:dyDescent="0.25">
      <c r="B43" s="83" t="s">
        <v>10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5"/>
    </row>
    <row r="44" spans="2:16" ht="28.9" customHeight="1" thickTop="1" thickBot="1" x14ac:dyDescent="0.25">
      <c r="B44" s="79" t="s">
        <v>11</v>
      </c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1"/>
      <c r="P44" s="4"/>
    </row>
    <row r="45" spans="2:16" ht="28.9" customHeight="1" thickTop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4"/>
    </row>
    <row r="46" spans="2:16" ht="24" x14ac:dyDescent="0.2">
      <c r="B46" s="9"/>
      <c r="C46" s="9"/>
      <c r="D46" s="15" t="s">
        <v>41</v>
      </c>
      <c r="E46" s="15" t="s">
        <v>42</v>
      </c>
      <c r="F46" s="9"/>
      <c r="G46" s="9"/>
      <c r="H46" s="9"/>
      <c r="I46" s="55"/>
      <c r="J46" s="55"/>
      <c r="K46" s="55"/>
      <c r="L46" s="55"/>
      <c r="M46" s="9"/>
      <c r="N46" s="9"/>
      <c r="O46" s="9"/>
    </row>
    <row r="47" spans="2:16" ht="28.5" customHeight="1" x14ac:dyDescent="0.2">
      <c r="B47" s="94" t="s">
        <v>43</v>
      </c>
      <c r="C47" s="94"/>
      <c r="D47" s="47"/>
      <c r="E47" s="56">
        <f>C42</f>
        <v>0</v>
      </c>
      <c r="F47" s="9"/>
      <c r="G47" s="9"/>
      <c r="H47" s="9"/>
      <c r="I47" s="55"/>
      <c r="J47" s="55"/>
      <c r="K47" s="55"/>
      <c r="L47" s="55"/>
      <c r="M47" s="9"/>
      <c r="N47" s="9"/>
      <c r="O47" s="9"/>
    </row>
    <row r="48" spans="2:16" ht="14.25" customHeight="1" x14ac:dyDescent="0.2">
      <c r="B48" s="94" t="s">
        <v>44</v>
      </c>
      <c r="C48" s="94"/>
      <c r="D48" s="47"/>
      <c r="E48" s="57"/>
      <c r="F48" s="58" t="s">
        <v>45</v>
      </c>
      <c r="G48" s="9"/>
      <c r="H48" s="9"/>
      <c r="I48" s="55"/>
      <c r="J48" s="55"/>
      <c r="K48" s="55"/>
      <c r="L48" s="55"/>
      <c r="M48" s="9"/>
      <c r="N48" s="9"/>
      <c r="O48" s="9"/>
    </row>
    <row r="49" spans="2:15" ht="34.5" customHeight="1" x14ac:dyDescent="0.2">
      <c r="B49" s="94" t="s">
        <v>46</v>
      </c>
      <c r="C49" s="94"/>
      <c r="D49" s="47">
        <f>E42</f>
        <v>0</v>
      </c>
      <c r="E49" s="47"/>
      <c r="F49" s="59"/>
      <c r="G49" s="95"/>
      <c r="H49" s="95"/>
      <c r="I49" s="55"/>
      <c r="J49" s="55"/>
      <c r="K49" s="55"/>
      <c r="L49" s="55"/>
      <c r="M49" s="9"/>
      <c r="N49" s="9"/>
      <c r="O49" s="9"/>
    </row>
    <row r="50" spans="2:15" ht="69" customHeight="1" x14ac:dyDescent="0.2">
      <c r="B50" s="94" t="s">
        <v>47</v>
      </c>
      <c r="C50" s="94"/>
      <c r="D50" s="60">
        <f>K42+N42-H42</f>
        <v>0</v>
      </c>
      <c r="E50" s="61"/>
      <c r="F50" s="62"/>
      <c r="G50" s="62"/>
      <c r="H50" s="62"/>
      <c r="I50" s="55"/>
      <c r="J50" s="55"/>
      <c r="K50" s="55"/>
      <c r="L50" s="55"/>
      <c r="M50" s="9"/>
      <c r="N50" s="9"/>
      <c r="O50" s="9"/>
    </row>
    <row r="51" spans="2:15" x14ac:dyDescent="0.2">
      <c r="B51" s="9"/>
      <c r="C51" s="9"/>
      <c r="D51" s="9"/>
      <c r="E51" s="9"/>
      <c r="F51" s="9"/>
      <c r="G51" s="9"/>
      <c r="H51" s="9"/>
      <c r="I51" s="55"/>
      <c r="J51" s="55"/>
      <c r="K51" s="55"/>
      <c r="L51" s="55"/>
      <c r="M51" s="9"/>
      <c r="N51" s="9"/>
      <c r="O51" s="9"/>
    </row>
    <row r="52" spans="2:15" x14ac:dyDescent="0.2">
      <c r="B52" s="63" t="s">
        <v>48</v>
      </c>
      <c r="C52" s="63"/>
      <c r="D52" s="63"/>
      <c r="E52" s="63"/>
      <c r="F52" s="63"/>
      <c r="G52" s="9"/>
      <c r="H52" s="9"/>
      <c r="I52" s="55"/>
      <c r="J52" s="55"/>
      <c r="K52" s="55"/>
      <c r="L52" s="55"/>
      <c r="M52" s="9"/>
      <c r="N52" s="9"/>
      <c r="O52" s="9"/>
    </row>
    <row r="53" spans="2:15" x14ac:dyDescent="0.2">
      <c r="B53" s="63"/>
      <c r="C53" s="63"/>
      <c r="D53" s="63"/>
      <c r="E53" s="63"/>
      <c r="F53" s="63"/>
      <c r="G53" s="9"/>
      <c r="H53" s="9"/>
    </row>
    <row r="54" spans="2:15" x14ac:dyDescent="0.2">
      <c r="B54" s="82" t="s">
        <v>49</v>
      </c>
      <c r="C54" s="82"/>
      <c r="D54" s="82"/>
      <c r="E54" s="64">
        <f>D49-D50</f>
        <v>0</v>
      </c>
      <c r="F54" s="65"/>
      <c r="G54" s="66"/>
      <c r="H54" s="9"/>
    </row>
    <row r="55" spans="2:15" x14ac:dyDescent="0.2">
      <c r="B55" s="9" t="s">
        <v>50</v>
      </c>
      <c r="C55" s="9"/>
      <c r="D55" s="9"/>
      <c r="E55" s="9"/>
      <c r="F55" s="67"/>
      <c r="G55" s="9"/>
      <c r="H55" s="9"/>
    </row>
    <row r="56" spans="2:15" x14ac:dyDescent="0.2">
      <c r="B56" s="82" t="s">
        <v>51</v>
      </c>
      <c r="C56" s="82"/>
      <c r="D56" s="82"/>
      <c r="E56" s="68" t="e">
        <f>E54/D49</f>
        <v>#DIV/0!</v>
      </c>
      <c r="F56" s="65"/>
      <c r="G56" s="9"/>
      <c r="H56" s="9"/>
    </row>
    <row r="57" spans="2:15" x14ac:dyDescent="0.2">
      <c r="B57" s="9"/>
      <c r="C57" s="9"/>
      <c r="D57" s="9"/>
      <c r="E57" s="9"/>
      <c r="F57" s="9"/>
      <c r="G57" s="9"/>
      <c r="H57" s="9"/>
    </row>
    <row r="58" spans="2:15" x14ac:dyDescent="0.2">
      <c r="B58" s="9"/>
      <c r="C58" s="9"/>
      <c r="D58" s="9"/>
      <c r="E58" s="9"/>
      <c r="F58" s="69"/>
      <c r="G58" s="9"/>
      <c r="H58" s="9"/>
    </row>
    <row r="59" spans="2:15" ht="14.25" customHeight="1" x14ac:dyDescent="0.2">
      <c r="B59" s="90" t="s">
        <v>52</v>
      </c>
      <c r="C59" s="90"/>
      <c r="D59" s="90"/>
      <c r="E59" s="90"/>
      <c r="F59" s="90"/>
      <c r="G59" s="90"/>
      <c r="H59" s="90"/>
    </row>
    <row r="60" spans="2:15" x14ac:dyDescent="0.2">
      <c r="B60" s="9"/>
      <c r="C60" s="9"/>
      <c r="D60" s="9"/>
      <c r="E60" s="9"/>
      <c r="F60" s="9"/>
      <c r="G60" s="9"/>
      <c r="H60" s="9"/>
    </row>
    <row r="61" spans="2:15" x14ac:dyDescent="0.2">
      <c r="B61" s="9" t="s">
        <v>53</v>
      </c>
      <c r="C61" s="9"/>
      <c r="D61" s="9"/>
      <c r="E61" s="9"/>
      <c r="F61" s="9"/>
      <c r="G61" s="9"/>
      <c r="H61" s="9"/>
    </row>
    <row r="62" spans="2:15" ht="15" x14ac:dyDescent="0.2">
      <c r="B62" s="82" t="s">
        <v>54</v>
      </c>
      <c r="C62" s="82"/>
      <c r="D62" s="82"/>
      <c r="E62" s="70">
        <f>E48</f>
        <v>0</v>
      </c>
      <c r="F62" s="9"/>
      <c r="G62" s="9"/>
      <c r="H62" s="9"/>
    </row>
    <row r="63" spans="2:15" ht="15" x14ac:dyDescent="0.2">
      <c r="B63" s="82" t="s">
        <v>55</v>
      </c>
      <c r="C63" s="82"/>
      <c r="D63" s="82"/>
      <c r="E63" s="70" t="e">
        <f>E62*E56</f>
        <v>#DIV/0!</v>
      </c>
      <c r="F63" s="65"/>
      <c r="G63" s="9"/>
      <c r="H63" s="9"/>
    </row>
    <row r="64" spans="2:15" x14ac:dyDescent="0.2">
      <c r="B64" s="9"/>
      <c r="C64" s="9"/>
      <c r="D64" s="9"/>
      <c r="E64" s="9"/>
      <c r="F64" s="9"/>
      <c r="G64" s="9"/>
      <c r="H64" s="9"/>
    </row>
    <row r="65" spans="2:8" x14ac:dyDescent="0.2">
      <c r="B65" s="9"/>
      <c r="C65" s="9"/>
      <c r="D65" s="9"/>
      <c r="E65" s="9"/>
      <c r="F65" s="9"/>
      <c r="G65" s="9"/>
      <c r="H65" s="9"/>
    </row>
    <row r="66" spans="2:8" x14ac:dyDescent="0.2">
      <c r="B66" s="63" t="s">
        <v>56</v>
      </c>
      <c r="C66" s="40"/>
      <c r="D66" s="40"/>
      <c r="E66" s="40"/>
      <c r="F66" s="40"/>
      <c r="G66" s="9"/>
      <c r="H66" s="9"/>
    </row>
    <row r="67" spans="2:8" x14ac:dyDescent="0.2">
      <c r="B67" s="9"/>
      <c r="C67" s="9"/>
      <c r="D67" s="9"/>
      <c r="E67" s="9"/>
      <c r="F67" s="9"/>
      <c r="G67" s="9"/>
      <c r="H67" s="9"/>
    </row>
    <row r="68" spans="2:8" ht="75" customHeight="1" x14ac:dyDescent="0.2">
      <c r="B68" s="91" t="s">
        <v>57</v>
      </c>
      <c r="C68" s="92"/>
      <c r="D68" s="93"/>
      <c r="E68" s="70" t="e">
        <f>IF(E63&gt;E54,E54,E63)</f>
        <v>#DIV/0!</v>
      </c>
      <c r="F68" s="9"/>
      <c r="G68" s="9"/>
      <c r="H68" s="9"/>
    </row>
    <row r="69" spans="2:8" x14ac:dyDescent="0.2">
      <c r="B69" s="82" t="s">
        <v>58</v>
      </c>
      <c r="C69" s="82"/>
      <c r="D69" s="82"/>
      <c r="E69" s="71">
        <v>0.5</v>
      </c>
      <c r="F69" s="72" t="s">
        <v>45</v>
      </c>
      <c r="G69" s="9"/>
      <c r="H69" s="9"/>
    </row>
    <row r="70" spans="2:8" ht="15" x14ac:dyDescent="0.2">
      <c r="B70" s="82" t="s">
        <v>59</v>
      </c>
      <c r="C70" s="82"/>
      <c r="D70" s="82"/>
      <c r="E70" s="70" t="e">
        <f>E68*E69</f>
        <v>#DIV/0!</v>
      </c>
      <c r="F70" s="9"/>
      <c r="G70" s="65"/>
      <c r="H70" s="9"/>
    </row>
  </sheetData>
  <mergeCells count="21">
    <mergeCell ref="B47:C47"/>
    <mergeCell ref="B48:C48"/>
    <mergeCell ref="B49:C49"/>
    <mergeCell ref="G49:H49"/>
    <mergeCell ref="B50:C50"/>
    <mergeCell ref="B44:O44"/>
    <mergeCell ref="B63:D63"/>
    <mergeCell ref="B69:D69"/>
    <mergeCell ref="B70:D70"/>
    <mergeCell ref="B1:O1"/>
    <mergeCell ref="B2:O2"/>
    <mergeCell ref="B16:O16"/>
    <mergeCell ref="B12:O12"/>
    <mergeCell ref="B14:O14"/>
    <mergeCell ref="B42:L42"/>
    <mergeCell ref="B43:O43"/>
    <mergeCell ref="B54:D54"/>
    <mergeCell ref="B56:D56"/>
    <mergeCell ref="B59:H59"/>
    <mergeCell ref="B62:D62"/>
    <mergeCell ref="B68:D68"/>
  </mergeCells>
  <printOptions horizontalCentered="1" verticalCentered="1"/>
  <pageMargins left="0.39370078740157483" right="0.39370078740157483" top="0.78740157480314965" bottom="0.23622047244094491" header="0.11811023622047245" footer="0.11811023622047245"/>
  <pageSetup paperSize="9" scale="70" fitToHeight="0" orientation="landscape" r:id="rId1"/>
  <headerFooter>
    <oddFooter>&amp;CPage &amp;P&amp;RVersion du 25 juillet 2017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6"/>
  <sheetViews>
    <sheetView view="pageLayout" zoomScale="90" zoomScaleNormal="100" zoomScalePageLayoutView="90" workbookViewId="0">
      <selection activeCell="B1" sqref="B1"/>
    </sheetView>
  </sheetViews>
  <sheetFormatPr baseColWidth="10" defaultRowHeight="15" x14ac:dyDescent="0.25"/>
  <cols>
    <col min="1" max="1" width="50.140625" customWidth="1"/>
    <col min="2" max="2" width="49.28515625" customWidth="1"/>
  </cols>
  <sheetData>
    <row r="3" spans="1:2" x14ac:dyDescent="0.25">
      <c r="A3" s="96" t="s">
        <v>60</v>
      </c>
      <c r="B3" s="96"/>
    </row>
    <row r="4" spans="1:2" ht="15.75" thickBot="1" x14ac:dyDescent="0.3">
      <c r="A4" s="73"/>
    </row>
    <row r="5" spans="1:2" ht="15.75" thickBot="1" x14ac:dyDescent="0.3">
      <c r="A5" s="74" t="s">
        <v>61</v>
      </c>
      <c r="B5" s="75" t="s">
        <v>62</v>
      </c>
    </row>
    <row r="6" spans="1:2" ht="15.75" thickBot="1" x14ac:dyDescent="0.3">
      <c r="A6" s="76" t="s">
        <v>63</v>
      </c>
      <c r="B6" s="77">
        <v>30</v>
      </c>
    </row>
    <row r="7" spans="1:2" ht="15.75" thickBot="1" x14ac:dyDescent="0.3">
      <c r="A7" s="76" t="s">
        <v>64</v>
      </c>
      <c r="B7" s="77">
        <v>30</v>
      </c>
    </row>
    <row r="8" spans="1:2" ht="15.75" thickBot="1" x14ac:dyDescent="0.3">
      <c r="A8" s="76" t="s">
        <v>65</v>
      </c>
      <c r="B8" s="77" t="s">
        <v>66</v>
      </c>
    </row>
    <row r="9" spans="1:2" ht="15.75" thickBot="1" x14ac:dyDescent="0.3">
      <c r="A9" s="76" t="s">
        <v>67</v>
      </c>
      <c r="B9" s="77" t="s">
        <v>66</v>
      </c>
    </row>
    <row r="10" spans="1:2" ht="15.75" thickBot="1" x14ac:dyDescent="0.3">
      <c r="A10" s="76" t="s">
        <v>68</v>
      </c>
      <c r="B10" s="77">
        <v>25</v>
      </c>
    </row>
    <row r="11" spans="1:2" ht="15.75" thickBot="1" x14ac:dyDescent="0.3">
      <c r="A11" s="76" t="s">
        <v>69</v>
      </c>
      <c r="B11" s="77" t="s">
        <v>66</v>
      </c>
    </row>
    <row r="12" spans="1:2" ht="15.75" thickBot="1" x14ac:dyDescent="0.3">
      <c r="A12" s="76" t="s">
        <v>70</v>
      </c>
      <c r="B12" s="77" t="s">
        <v>71</v>
      </c>
    </row>
    <row r="13" spans="1:2" ht="15.75" thickBot="1" x14ac:dyDescent="0.3">
      <c r="A13" s="76" t="s">
        <v>72</v>
      </c>
      <c r="B13" s="77" t="s">
        <v>71</v>
      </c>
    </row>
    <row r="14" spans="1:2" ht="15.75" thickBot="1" x14ac:dyDescent="0.3">
      <c r="A14" s="76" t="s">
        <v>73</v>
      </c>
      <c r="B14" s="77" t="s">
        <v>74</v>
      </c>
    </row>
    <row r="15" spans="1:2" ht="15.75" thickBot="1" x14ac:dyDescent="0.3">
      <c r="A15" s="76" t="s">
        <v>75</v>
      </c>
      <c r="B15" s="78" t="s">
        <v>76</v>
      </c>
    </row>
    <row r="16" spans="1:2" ht="15.75" thickBot="1" x14ac:dyDescent="0.3">
      <c r="A16" s="76" t="s">
        <v>77</v>
      </c>
      <c r="B16" s="78" t="s">
        <v>76</v>
      </c>
    </row>
  </sheetData>
  <mergeCells count="1">
    <mergeCell ref="A3:B3"/>
  </mergeCells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PGR &gt; 1M€</vt:lpstr>
      <vt:lpstr>Période de réference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ROQUEBERNOU Sylvie</cp:lastModifiedBy>
  <cp:lastPrinted>2017-08-23T13:40:55Z</cp:lastPrinted>
  <dcterms:created xsi:type="dcterms:W3CDTF">2013-12-03T10:17:04Z</dcterms:created>
  <dcterms:modified xsi:type="dcterms:W3CDTF">2020-06-08T09:31:25Z</dcterms:modified>
</cp:coreProperties>
</file>