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mp.loc\occitanie\DELTAA\DA_FATADC\SFA2A\1_Coordination Plantations\1-CULTURES EMERGENTES - AGROFORESTERIE\2-Annexes et modeles dépôt\Demande d'aide\"/>
    </mc:Choice>
  </mc:AlternateContent>
  <xr:revisionPtr revIDLastSave="0" documentId="13_ncr:1_{DD9BDBBB-2C74-4E31-903D-EA132B6C649A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YSTEMES AGROFORESTIERS" sheetId="7" r:id="rId1"/>
    <sheet name="listes" sheetId="6" r:id="rId2"/>
  </sheets>
  <definedNames>
    <definedName name="_xlnm.Print_Area" localSheetId="0">'SYSTEMES AGROFORESTIERS'!$A$1:$I$135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9" i="7" l="1"/>
  <c r="D92" i="7"/>
  <c r="C92" i="7"/>
  <c r="D15" i="7"/>
  <c r="C15" i="7"/>
  <c r="Y30" i="7"/>
  <c r="W30" i="7"/>
  <c r="Q92" i="7" l="1"/>
  <c r="M121" i="7" s="1"/>
  <c r="N121" i="7" s="1"/>
  <c r="M92" i="7"/>
  <c r="M120" i="7" s="1"/>
  <c r="L92" i="7"/>
  <c r="M119" i="7" s="1"/>
  <c r="X26" i="7" s="1"/>
  <c r="Q15" i="7"/>
  <c r="M118" i="7" s="1"/>
  <c r="N118" i="7" s="1"/>
  <c r="M15" i="7"/>
  <c r="M117" i="7" s="1"/>
  <c r="L15" i="7"/>
  <c r="M116" i="7" s="1"/>
  <c r="X22" i="7" s="1"/>
  <c r="N117" i="7" l="1"/>
  <c r="Y24" i="7" s="1"/>
  <c r="X24" i="7"/>
  <c r="N120" i="7"/>
  <c r="Y28" i="7" s="1"/>
  <c r="X28" i="7"/>
  <c r="K132" i="7"/>
  <c r="K133" i="7" s="1"/>
  <c r="L138" i="7" s="1"/>
  <c r="M128" i="7" s="1"/>
  <c r="N116" i="7"/>
  <c r="Y22" i="7" s="1"/>
  <c r="M122" i="7"/>
  <c r="K125" i="7" s="1"/>
  <c r="L125" i="7" s="1"/>
  <c r="N119" i="7"/>
  <c r="Y26" i="7" s="1"/>
  <c r="H92" i="7"/>
  <c r="D121" i="7" s="1"/>
  <c r="E121" i="7" s="1"/>
  <c r="H15" i="7"/>
  <c r="D118" i="7" s="1"/>
  <c r="E118" i="7" s="1"/>
  <c r="D117" i="7"/>
  <c r="E117" i="7" s="1"/>
  <c r="D116" i="7"/>
  <c r="X31" i="7" l="1"/>
  <c r="Y31" i="7"/>
  <c r="W24" i="7"/>
  <c r="V24" i="7"/>
  <c r="E116" i="7"/>
  <c r="W22" i="7" s="1"/>
  <c r="V22" i="7"/>
  <c r="M138" i="7"/>
  <c r="AA24" i="7" s="1"/>
  <c r="N122" i="7"/>
  <c r="K124" i="7" s="1"/>
  <c r="K137" i="7" l="1"/>
  <c r="L137" i="7" s="1"/>
  <c r="M137" i="7" s="1"/>
  <c r="M139" i="7" s="1"/>
  <c r="AA22" i="7" l="1"/>
  <c r="AA26" i="7" s="1"/>
  <c r="AA29" i="7"/>
  <c r="D119" i="7"/>
  <c r="V26" i="7" s="1"/>
  <c r="AA31" i="7" l="1"/>
  <c r="E119" i="7"/>
  <c r="W26" i="7" s="1"/>
  <c r="D120" i="7"/>
  <c r="E120" i="7" s="1"/>
  <c r="D122" i="7" l="1"/>
  <c r="B125" i="7" s="1"/>
  <c r="C125" i="7" s="1"/>
  <c r="V28" i="7"/>
  <c r="V31" i="7" s="1"/>
  <c r="B127" i="7"/>
  <c r="B128" i="7" s="1"/>
  <c r="C133" i="7" l="1"/>
  <c r="D133" i="7" s="1"/>
  <c r="E122" i="7"/>
  <c r="B132" i="7" s="1"/>
  <c r="W28" i="7"/>
  <c r="W31" i="7" s="1"/>
  <c r="C132" i="7" l="1"/>
  <c r="D132" i="7" s="1"/>
  <c r="D134" i="7" s="1"/>
  <c r="B124" i="7"/>
</calcChain>
</file>

<file path=xl/sharedStrings.xml><?xml version="1.0" encoding="utf-8"?>
<sst xmlns="http://schemas.openxmlformats.org/spreadsheetml/2006/main" count="467" uniqueCount="223">
  <si>
    <t>TOTAL</t>
  </si>
  <si>
    <t>Kaki</t>
  </si>
  <si>
    <t>Demandeur :</t>
  </si>
  <si>
    <t>Intitulé du projet :</t>
  </si>
  <si>
    <t>Plantations</t>
  </si>
  <si>
    <t>Dépense éligible</t>
  </si>
  <si>
    <t>Aide Plafonnée</t>
  </si>
  <si>
    <t>Colonne1</t>
  </si>
  <si>
    <t>Taux d'aide applicable :</t>
  </si>
  <si>
    <t>Pistache</t>
  </si>
  <si>
    <t>Aide</t>
  </si>
  <si>
    <t>Respect du plancher de dépense éligible :</t>
  </si>
  <si>
    <t>Volet réservé au service instructeur</t>
  </si>
  <si>
    <t>Volet à remplir par le  demandeur</t>
  </si>
  <si>
    <t>SOMME</t>
  </si>
  <si>
    <t>Vérification du de minimis disponible (aide relative aux visites techniques) :</t>
  </si>
  <si>
    <t>AIDE A L'INSTALLATION DE SYSTEMES AGROFORESTIERS</t>
  </si>
  <si>
    <t>Surface concernée par le projet (Ha)</t>
  </si>
  <si>
    <t>nombre d'arbres</t>
  </si>
  <si>
    <t>Arbres fruitiers greffés</t>
  </si>
  <si>
    <t>Arbres fruitiers greffés éligibles</t>
  </si>
  <si>
    <t>Arbustes ou arbrisseaux utilisables sur l'alignement mais non finançables</t>
  </si>
  <si>
    <t>Arbres fruitiers greffés utilisables sur l'alignement mais non finançables</t>
  </si>
  <si>
    <t>Type d'arbre</t>
  </si>
  <si>
    <t>Type de protection</t>
  </si>
  <si>
    <t>Avec protection contre élevage</t>
  </si>
  <si>
    <t>barême €/plant</t>
  </si>
  <si>
    <t>cout total (€)</t>
  </si>
  <si>
    <t>Ratio fruitiers greffés/autres arbres éligibles</t>
  </si>
  <si>
    <t>Respect des fourchettes de densité</t>
  </si>
  <si>
    <t>Sans protection contre élevage</t>
  </si>
  <si>
    <t xml:space="preserve">Ajonc d’Europe – Ulex europaeus </t>
  </si>
  <si>
    <t xml:space="preserve">Alisier blanc – Sorbus aria </t>
  </si>
  <si>
    <t xml:space="preserve">Alisier torminal – Sorbus torminalis </t>
  </si>
  <si>
    <t xml:space="preserve">Amandier – Prunus amygdalus </t>
  </si>
  <si>
    <t xml:space="preserve">Amélanchier des bois – Amelanchier ovalis </t>
  </si>
  <si>
    <t xml:space="preserve">Arbousier - Arbutus unedo </t>
  </si>
  <si>
    <t xml:space="preserve">Arbre à miel - Evodia danielli </t>
  </si>
  <si>
    <t xml:space="preserve">Arbres de judée – Cercis siliquastrum </t>
  </si>
  <si>
    <t xml:space="preserve">Arganier – Argania spinosa </t>
  </si>
  <si>
    <t xml:space="preserve">Argousier – Hippopae rhamnoides </t>
  </si>
  <si>
    <t>Asiminier trilobé - Asimina triloba</t>
  </si>
  <si>
    <t>Aubépine à deux styles– Crataegue laevigata</t>
  </si>
  <si>
    <t xml:space="preserve">Aubépine monogyne – Crataegue monogyna </t>
  </si>
  <si>
    <t xml:space="preserve">Aulne de Corse – Alnus cordata </t>
  </si>
  <si>
    <t>Sur justificatif technique</t>
  </si>
  <si>
    <t xml:space="preserve">Aulne glutineux – Alnus glutinosa </t>
  </si>
  <si>
    <t>Azerolier  - Crataegus azarolus</t>
  </si>
  <si>
    <t xml:space="preserve">Baguenaudier - Colutea arborescens </t>
  </si>
  <si>
    <t xml:space="preserve">Bouleau pubescent – Betula pubescens </t>
  </si>
  <si>
    <t xml:space="preserve">Bouleau verruqueux – Betula pendula </t>
  </si>
  <si>
    <t>Bourdaine – Frangula alnus</t>
  </si>
  <si>
    <t>Bruyère arborescente - Erica arborea</t>
  </si>
  <si>
    <t xml:space="preserve">Buis – Buxus sempervirens </t>
  </si>
  <si>
    <t xml:space="preserve">Buplèvre arbustif - Bupleurum fruticosum </t>
  </si>
  <si>
    <t xml:space="preserve">Camérisier à balais - Lonicera xylosteum </t>
  </si>
  <si>
    <t>Caroubier - Ceratonia siliqua</t>
  </si>
  <si>
    <t xml:space="preserve">Cèdre de l'Atlas - Cedrus atlantica </t>
  </si>
  <si>
    <t xml:space="preserve">Cèdre du Liban – Cedrus libani </t>
  </si>
  <si>
    <t xml:space="preserve">Cerisier à grappes – Prunus padus </t>
  </si>
  <si>
    <t xml:space="preserve">Cerisier Ste Lucie – Prunus mahaleb </t>
  </si>
  <si>
    <t xml:space="preserve">Charme commun – Carpinus betulus </t>
  </si>
  <si>
    <t xml:space="preserve">Charme houblon - Ostrya carpinifolia </t>
  </si>
  <si>
    <t xml:space="preserve">Châtaignier – Castanea sativa </t>
  </si>
  <si>
    <t>Chêne Kermès - Quercus coccifera</t>
  </si>
  <si>
    <t xml:space="preserve">Chêne liège – Quercus suber </t>
  </si>
  <si>
    <t xml:space="preserve">Chêne pédonculé – Quercus robur </t>
  </si>
  <si>
    <t>Chêne pubescent – Quercus pubescens / blanc</t>
  </si>
  <si>
    <t xml:space="preserve">Chêne sessile – Quercus petraea </t>
  </si>
  <si>
    <t xml:space="preserve">Chêne tauzin – Quercus pyrenaica </t>
  </si>
  <si>
    <t xml:space="preserve">Chêne vert – Quercus ilex </t>
  </si>
  <si>
    <t xml:space="preserve">Chèvrefeuille des Baléares - Lonicera implexa </t>
  </si>
  <si>
    <t>Chèvrefeuille des bois - Lonicera periclymenum</t>
  </si>
  <si>
    <t xml:space="preserve">Chèvrefeuille d'Etrurie - Lonicera etrusca </t>
  </si>
  <si>
    <t>Ciste à feuille de sauge - Cistus salviifolius</t>
  </si>
  <si>
    <t>Ciste blanc - Cistus albidus</t>
  </si>
  <si>
    <t xml:space="preserve">Ciste de Montpellier – Cistus monspeliensis </t>
  </si>
  <si>
    <t xml:space="preserve">Cognassier – Cydonia oblonga </t>
  </si>
  <si>
    <t xml:space="preserve">Cormier – Sorbus domestica </t>
  </si>
  <si>
    <t xml:space="preserve">Cornouiller male - Cornus mas </t>
  </si>
  <si>
    <t xml:space="preserve">Cornouiller sanguin - Cornus sanguinea </t>
  </si>
  <si>
    <t>Coronille emerus - Hippocrepis emerus</t>
  </si>
  <si>
    <t xml:space="preserve">Coronille glauque - Coronilla glauca </t>
  </si>
  <si>
    <t xml:space="preserve">Cyprès commun - Cupressus sempervirens </t>
  </si>
  <si>
    <t xml:space="preserve">Eglantier - Rosa canina </t>
  </si>
  <si>
    <t xml:space="preserve">Epine du Christ - Paliurus spinachristi </t>
  </si>
  <si>
    <t xml:space="preserve">Erable à feuille d'obier - Acer opalus </t>
  </si>
  <si>
    <t xml:space="preserve">Erable champêtre – Acer campestre </t>
  </si>
  <si>
    <t xml:space="preserve">Erable de Montpellier – Acer monspessulanum </t>
  </si>
  <si>
    <t xml:space="preserve">Erable plane – Acer platanoides </t>
  </si>
  <si>
    <t xml:space="preserve">Erable sycomore – Acer pseudoplatanus </t>
  </si>
  <si>
    <t xml:space="preserve">Feijoa - Feijoa sellowiana </t>
  </si>
  <si>
    <t xml:space="preserve">Figuier – Ficus carica </t>
  </si>
  <si>
    <t>Filaria à feuilles étroites - Philyrea angustifolia</t>
  </si>
  <si>
    <t>Filaria à feuilles larges - Philyrea latifolia</t>
  </si>
  <si>
    <t xml:space="preserve">Frêne commun – Fraxinus excelsior </t>
  </si>
  <si>
    <t xml:space="preserve">Frêne oxyphylle – Fraxinus angustifolia </t>
  </si>
  <si>
    <t xml:space="preserve">Fusain d’Europe – Euonymus europaeus </t>
  </si>
  <si>
    <t xml:space="preserve">Gattilier – Vitex agnus-castus </t>
  </si>
  <si>
    <t xml:space="preserve">Genêt à balais – Cytisus scoparius </t>
  </si>
  <si>
    <t xml:space="preserve">Genêt d’Espagne – Genista hispanica </t>
  </si>
  <si>
    <t xml:space="preserve">Genévrier cade – Juniperus oxycedrus </t>
  </si>
  <si>
    <t>Genévrier commun - Juniperus communis</t>
  </si>
  <si>
    <t>Genévrier de Phénicie - Juniperus phoenicea</t>
  </si>
  <si>
    <t xml:space="preserve">Goji – Lycium barbarum </t>
  </si>
  <si>
    <t>Goumi du Japon - Elaeagnus multiflora</t>
  </si>
  <si>
    <t xml:space="preserve">Grenadier – Punica granatum </t>
  </si>
  <si>
    <t xml:space="preserve">Hêtre commun – Fagus sylvatica </t>
  </si>
  <si>
    <t xml:space="preserve">Houx – Ilex aquifolium </t>
  </si>
  <si>
    <t>Hysope officinale - Hyssopus officinalis</t>
  </si>
  <si>
    <t>Immortelle d'Italie - Helichrysum italicum</t>
  </si>
  <si>
    <t xml:space="preserve">Jujubier – Ziziphus vulgaris </t>
  </si>
  <si>
    <t xml:space="preserve">Laurier noble – Laurus nobilis </t>
  </si>
  <si>
    <t>Lavandes sp - Lavandula sp.</t>
  </si>
  <si>
    <t xml:space="preserve">Lilas – Syringa vulgaris </t>
  </si>
  <si>
    <t xml:space="preserve">Mélèze d'Europe - Larix decidua </t>
  </si>
  <si>
    <t xml:space="preserve">Mélèze hybride </t>
  </si>
  <si>
    <t xml:space="preserve">Merisier – Prunus avium </t>
  </si>
  <si>
    <t xml:space="preserve">Micocoulier - Celtis australis </t>
  </si>
  <si>
    <t xml:space="preserve">Mûrier blanc et noir – Morus alba et nigra </t>
  </si>
  <si>
    <t xml:space="preserve">Myrtes – Myrtus communis </t>
  </si>
  <si>
    <t xml:space="preserve">Néflier – Mespilus germanica </t>
  </si>
  <si>
    <t xml:space="preserve">Néflier japonais – Eriobotrya japonica </t>
  </si>
  <si>
    <t xml:space="preserve">Nerprun alaterne – Rhamnus alaternus </t>
  </si>
  <si>
    <t xml:space="preserve">Nerprun purgatif – Rhamnus cathartica </t>
  </si>
  <si>
    <t xml:space="preserve">Noisetier coudrier – Corylus avellana </t>
  </si>
  <si>
    <t xml:space="preserve">Noisetier de Byzance - Corylus colurna </t>
  </si>
  <si>
    <t xml:space="preserve">Noyer commun et hybride – Juglans regia </t>
  </si>
  <si>
    <t xml:space="preserve">Noyer noir – Juglans nigra </t>
  </si>
  <si>
    <t xml:space="preserve">Olivier – Olea europaea </t>
  </si>
  <si>
    <t xml:space="preserve">Orme champêtre – Ulmus campestris </t>
  </si>
  <si>
    <t xml:space="preserve">Orme de Lutèce </t>
  </si>
  <si>
    <t xml:space="preserve">Orme des montagnes – Ulmus glabra </t>
  </si>
  <si>
    <t xml:space="preserve">Orme Sapporo </t>
  </si>
  <si>
    <t xml:space="preserve">Pacanier – Carya ilinoinensis </t>
  </si>
  <si>
    <t xml:space="preserve">Peuplier blanc – Populus alba </t>
  </si>
  <si>
    <t xml:space="preserve">Peuplier noir – Populus nigra </t>
  </si>
  <si>
    <t xml:space="preserve">Peuplier tremble – Pupulus tremula </t>
  </si>
  <si>
    <t xml:space="preserve">Pin à pignons ou parasol - Pinus pinea </t>
  </si>
  <si>
    <t xml:space="preserve">Pistachier lentisque -  Pistacia lentiscus </t>
  </si>
  <si>
    <t xml:space="preserve">Pistachier terebinthe - Pistacia terebenthus </t>
  </si>
  <si>
    <t xml:space="preserve">Pistachier vrai - Pistacia vera </t>
  </si>
  <si>
    <t xml:space="preserve">Plaqueminier – Diospyros kaki </t>
  </si>
  <si>
    <t xml:space="preserve">Poirier à feuilles d’amandier – Pyrus spinosa </t>
  </si>
  <si>
    <t xml:space="preserve">Poirier franc – Pyrus pyraster </t>
  </si>
  <si>
    <t xml:space="preserve">Pommier franc – Malus sp. </t>
  </si>
  <si>
    <t>Poncirus trifoliata</t>
  </si>
  <si>
    <t xml:space="preserve">Prunellier Epine noire – Prunus spinosa </t>
  </si>
  <si>
    <t xml:space="preserve">Prunier domestique – Prunus domestica </t>
  </si>
  <si>
    <t xml:space="preserve">Robinier – Robinia pseudoacacia </t>
  </si>
  <si>
    <t xml:space="preserve">Romarin officinal – Rosmarinus officinalis </t>
  </si>
  <si>
    <t>Rosier toujours vert -Rosa sempervirens</t>
  </si>
  <si>
    <t xml:space="preserve">Saule blanc – Salix alba </t>
  </si>
  <si>
    <t>Saule cendré - Salix cinerea</t>
  </si>
  <si>
    <t>Saule drapé - Salix viminalis</t>
  </si>
  <si>
    <t xml:space="preserve">Saule marsault – Salix caprea </t>
  </si>
  <si>
    <t xml:space="preserve">Saule osier – Salix viminalis </t>
  </si>
  <si>
    <t xml:space="preserve">Saule pourpre – Salix purpurea </t>
  </si>
  <si>
    <t xml:space="preserve">Sophora du Japon – sophora japonica </t>
  </si>
  <si>
    <t xml:space="preserve">Sorbier des oiseleurs – Sorbus Aucuparia </t>
  </si>
  <si>
    <t xml:space="preserve">Sureau noir – Sambucus nigra </t>
  </si>
  <si>
    <t xml:space="preserve">Tamaris de France – Tamaris gallica </t>
  </si>
  <si>
    <t>Thym commun - Thymus vulgaris</t>
  </si>
  <si>
    <t xml:space="preserve">Tilleul à grandes feuilles – Tilia Platiphyllos </t>
  </si>
  <si>
    <t xml:space="preserve">Tilleul à petites feuilles – Tilia cordata </t>
  </si>
  <si>
    <t xml:space="preserve">Troène des bois – Ligustrum vulgare </t>
  </si>
  <si>
    <t>Verveine citronnelle - Aloysia citriodora</t>
  </si>
  <si>
    <t xml:space="preserve">Viorne lantane – Viburnum lantana </t>
  </si>
  <si>
    <t xml:space="preserve">Viorne obier – Viburnum opulus </t>
  </si>
  <si>
    <t xml:space="preserve">Viorne tin – Viburnum tinus </t>
  </si>
  <si>
    <t>essence</t>
  </si>
  <si>
    <t>nombre d'arbres avec protection contre l'élevage</t>
  </si>
  <si>
    <t>nombre d'arbres sans protection contre l'élevage</t>
  </si>
  <si>
    <t>Abricot</t>
  </si>
  <si>
    <t>Amande</t>
  </si>
  <si>
    <t>Cerise de table</t>
  </si>
  <si>
    <t>Cerise industrie</t>
  </si>
  <si>
    <t>Châtaigne</t>
  </si>
  <si>
    <t>max  40 plants par Ha</t>
  </si>
  <si>
    <t>Clémentine</t>
  </si>
  <si>
    <t>Coing</t>
  </si>
  <si>
    <t>Figue</t>
  </si>
  <si>
    <t>Kiwi</t>
  </si>
  <si>
    <t>Noix</t>
  </si>
  <si>
    <t>max 50 plants par Ha</t>
  </si>
  <si>
    <t>Pêche-nectarine</t>
  </si>
  <si>
    <t>Poire</t>
  </si>
  <si>
    <t>Pomme</t>
  </si>
  <si>
    <t>Prune de table</t>
  </si>
  <si>
    <t>Prune d'ente</t>
  </si>
  <si>
    <t xml:space="preserve">Raisin de table </t>
  </si>
  <si>
    <t>espèce</t>
  </si>
  <si>
    <t>espèce (préciser)</t>
  </si>
  <si>
    <t>Synthèse de la demande</t>
  </si>
  <si>
    <t>Arbres forestiers et fruitiers francs</t>
  </si>
  <si>
    <t>Arbres forestiers et  fruitiers francs éligibles</t>
  </si>
  <si>
    <t>Nombre d'arbres avec protection contre l'élevage</t>
  </si>
  <si>
    <t>Nombre d'arbres sans protection contre l'élevage</t>
  </si>
  <si>
    <t>Nombre d'arbres</t>
  </si>
  <si>
    <t>Numéro de dossier</t>
  </si>
  <si>
    <t>OK</t>
  </si>
  <si>
    <t>Plafonné</t>
  </si>
  <si>
    <t>Matrise d'œuvre pour la conception et le suivi du projet</t>
  </si>
  <si>
    <t>Présentation des dépenses</t>
  </si>
  <si>
    <t>Annexe financière pour décision juridique</t>
  </si>
  <si>
    <t>Charges</t>
  </si>
  <si>
    <t>Produits</t>
  </si>
  <si>
    <t>Descriptif</t>
  </si>
  <si>
    <t>Montants</t>
  </si>
  <si>
    <t>Subvention Région (régime notifié]</t>
  </si>
  <si>
    <t>Autofinancement</t>
  </si>
  <si>
    <t>TOTAL (HT)</t>
  </si>
  <si>
    <t>Subvention Région [de minimis]</t>
  </si>
  <si>
    <t>Accompagnement technique</t>
  </si>
  <si>
    <t>Les cases orange doivent être remplies. Toutes les autres cases se remplissent automatiquement.</t>
  </si>
  <si>
    <t>Subvention Région totale</t>
  </si>
  <si>
    <t>De minimis déjà consommé ces 3 dernières années (à récupérer du portail des aides):</t>
  </si>
  <si>
    <t>De minimis disponible (une exploitation peut utiliser 20 K€ de de minimis sur 3 ans)</t>
  </si>
  <si>
    <t>Dépense présentée</t>
  </si>
  <si>
    <t>Nb d'arbres présentés</t>
  </si>
  <si>
    <t>Nb d'arbres éligibles</t>
  </si>
  <si>
    <t>nombre d'arbres présentés</t>
  </si>
  <si>
    <t>version du 14 aout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</si>
</sst>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\ [$€-40C]_-;\-* #,##0\ [$€-40C]_-;_-* &quot;-&quot;??\ [$€-40C]_-;_-@_-"/>
    <numFmt numFmtId="167" formatCode="_-* #,##0.00\ [$€-40C]_-;\-* #,##0.00\ [$€-40C]_-;_-* &quot;-&quot;??\ [$€-40C]_-;_-@_-"/>
    <numFmt numFmtId="168" formatCode="_-* #,##0\ &quot;€&quot;_-;\-* #,##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171717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7" fillId="0" borderId="0" applyNumberFormat="0" applyFill="0" applyBorder="0" applyProtection="0"/>
  </cellStyleXfs>
  <cellXfs count="15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Fill="1" applyBorder="1"/>
    <xf numFmtId="0" fontId="1" fillId="0" borderId="2" xfId="0" applyFont="1" applyFill="1" applyBorder="1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/>
    <xf numFmtId="0" fontId="6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Border="1" applyAlignment="1">
      <alignment horizontal="center"/>
    </xf>
    <xf numFmtId="164" fontId="0" fillId="0" borderId="2" xfId="0" applyNumberFormat="1" applyFont="1" applyFill="1" applyBorder="1"/>
    <xf numFmtId="164" fontId="0" fillId="0" borderId="0" xfId="0" applyNumberFormat="1" applyFont="1" applyFill="1" applyBorder="1"/>
    <xf numFmtId="166" fontId="0" fillId="0" borderId="2" xfId="0" applyNumberFormat="1" applyFont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0" fillId="0" borderId="8" xfId="0" applyFont="1" applyBorder="1"/>
    <xf numFmtId="165" fontId="0" fillId="0" borderId="2" xfId="0" applyNumberFormat="1" applyFont="1" applyFill="1" applyBorder="1"/>
    <xf numFmtId="0" fontId="5" fillId="0" borderId="2" xfId="0" applyFont="1" applyFill="1" applyBorder="1" applyAlignment="1">
      <alignment vertical="center"/>
    </xf>
    <xf numFmtId="9" fontId="5" fillId="0" borderId="2" xfId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wrapText="1"/>
    </xf>
    <xf numFmtId="9" fontId="6" fillId="0" borderId="2" xfId="1" applyFont="1" applyFill="1" applyBorder="1" applyAlignment="1">
      <alignment vertical="center"/>
    </xf>
    <xf numFmtId="0" fontId="0" fillId="4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0" xfId="0" applyFont="1"/>
    <xf numFmtId="0" fontId="5" fillId="0" borderId="11" xfId="0" applyFont="1" applyBorder="1" applyAlignment="1">
      <alignment horizontal="center" vertical="center" wrapText="1"/>
    </xf>
    <xf numFmtId="164" fontId="1" fillId="3" borderId="11" xfId="2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1" fillId="3" borderId="9" xfId="2" applyFont="1" applyFill="1" applyBorder="1" applyAlignment="1">
      <alignment horizontal="center" vertical="center"/>
    </xf>
    <xf numFmtId="164" fontId="0" fillId="3" borderId="9" xfId="2" applyFont="1" applyFill="1" applyBorder="1" applyAlignment="1">
      <alignment horizontal="center" vertical="center"/>
    </xf>
    <xf numFmtId="164" fontId="0" fillId="3" borderId="15" xfId="2" applyFont="1" applyFill="1" applyBorder="1" applyAlignment="1">
      <alignment horizontal="center" vertical="center"/>
    </xf>
    <xf numFmtId="165" fontId="0" fillId="0" borderId="11" xfId="2" applyNumberFormat="1" applyFont="1" applyFill="1" applyBorder="1" applyAlignment="1">
      <alignment horizontal="center" vertical="center"/>
    </xf>
    <xf numFmtId="164" fontId="0" fillId="0" borderId="12" xfId="2" applyFont="1" applyFill="1" applyBorder="1" applyAlignment="1">
      <alignment horizontal="center" vertical="center"/>
    </xf>
    <xf numFmtId="165" fontId="0" fillId="0" borderId="9" xfId="2" applyNumberFormat="1" applyFont="1" applyFill="1" applyBorder="1" applyAlignment="1">
      <alignment horizontal="center" vertical="center"/>
    </xf>
    <xf numFmtId="164" fontId="0" fillId="0" borderId="1" xfId="2" applyFont="1" applyFill="1" applyBorder="1" applyAlignment="1">
      <alignment horizontal="center" vertical="center"/>
    </xf>
    <xf numFmtId="165" fontId="0" fillId="0" borderId="15" xfId="2" applyNumberFormat="1" applyFont="1" applyFill="1" applyBorder="1" applyAlignment="1">
      <alignment horizontal="center" vertical="center"/>
    </xf>
    <xf numFmtId="164" fontId="0" fillId="0" borderId="16" xfId="2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vertical="center"/>
    </xf>
    <xf numFmtId="0" fontId="5" fillId="0" borderId="2" xfId="0" applyFont="1" applyFill="1" applyBorder="1"/>
    <xf numFmtId="0" fontId="7" fillId="0" borderId="0" xfId="0" applyFont="1"/>
    <xf numFmtId="0" fontId="0" fillId="0" borderId="2" xfId="0" applyFont="1" applyFill="1" applyBorder="1" applyAlignment="1">
      <alignment wrapText="1"/>
    </xf>
    <xf numFmtId="166" fontId="0" fillId="0" borderId="2" xfId="0" applyNumberFormat="1" applyFont="1" applyBorder="1"/>
    <xf numFmtId="0" fontId="0" fillId="7" borderId="2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6" fillId="0" borderId="0" xfId="0" applyFont="1"/>
    <xf numFmtId="166" fontId="0" fillId="0" borderId="2" xfId="0" applyNumberFormat="1" applyBorder="1" applyAlignment="1">
      <alignment vertical="center"/>
    </xf>
    <xf numFmtId="166" fontId="1" fillId="0" borderId="5" xfId="3" applyNumberFormat="1" applyFont="1" applyBorder="1" applyAlignment="1">
      <alignment vertical="center"/>
    </xf>
    <xf numFmtId="166" fontId="1" fillId="0" borderId="6" xfId="3" applyNumberFormat="1" applyFont="1" applyBorder="1" applyAlignment="1">
      <alignment vertical="center"/>
    </xf>
    <xf numFmtId="0" fontId="0" fillId="8" borderId="2" xfId="0" applyFill="1" applyBorder="1" applyAlignment="1">
      <alignment vertical="center"/>
    </xf>
    <xf numFmtId="166" fontId="0" fillId="8" borderId="2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166" fontId="1" fillId="0" borderId="2" xfId="3" applyNumberFormat="1" applyFont="1" applyBorder="1" applyAlignment="1">
      <alignment vertical="center"/>
    </xf>
    <xf numFmtId="0" fontId="1" fillId="0" borderId="2" xfId="0" applyFont="1" applyBorder="1" applyAlignment="1">
      <alignment horizontal="right"/>
    </xf>
    <xf numFmtId="166" fontId="1" fillId="0" borderId="2" xfId="0" applyNumberFormat="1" applyFont="1" applyBorder="1"/>
    <xf numFmtId="0" fontId="0" fillId="7" borderId="2" xfId="0" applyFill="1" applyBorder="1"/>
    <xf numFmtId="166" fontId="0" fillId="0" borderId="3" xfId="0" applyNumberFormat="1" applyBorder="1" applyAlignment="1">
      <alignment vertical="center"/>
    </xf>
    <xf numFmtId="0" fontId="17" fillId="7" borderId="24" xfId="5" applyNumberFormat="1" applyFont="1" applyFill="1" applyBorder="1" applyAlignment="1">
      <alignment horizontal="center" vertical="center" wrapText="1"/>
    </xf>
    <xf numFmtId="0" fontId="17" fillId="7" borderId="24" xfId="5" applyFont="1" applyFill="1" applyBorder="1" applyAlignment="1">
      <alignment horizontal="center" vertical="center" wrapText="1"/>
    </xf>
    <xf numFmtId="0" fontId="17" fillId="7" borderId="24" xfId="5" applyFont="1" applyFill="1" applyBorder="1" applyAlignment="1">
      <alignment horizontal="center"/>
    </xf>
    <xf numFmtId="0" fontId="19" fillId="7" borderId="24" xfId="5" applyNumberFormat="1" applyFont="1" applyFill="1" applyBorder="1" applyAlignment="1">
      <alignment horizontal="center" vertical="center" wrapText="1"/>
    </xf>
    <xf numFmtId="0" fontId="17" fillId="7" borderId="24" xfId="5" applyFont="1" applyFill="1" applyBorder="1" applyAlignment="1"/>
    <xf numFmtId="0" fontId="17" fillId="7" borderId="24" xfId="5" applyNumberFormat="1" applyFont="1" applyFill="1" applyBorder="1" applyAlignment="1"/>
    <xf numFmtId="0" fontId="18" fillId="0" borderId="24" xfId="5" applyNumberFormat="1" applyFont="1" applyFill="1" applyBorder="1" applyAlignment="1"/>
    <xf numFmtId="0" fontId="18" fillId="0" borderId="24" xfId="5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168" fontId="0" fillId="0" borderId="0" xfId="3" applyNumberFormat="1" applyFont="1" applyAlignment="1">
      <alignment vertical="center"/>
    </xf>
    <xf numFmtId="0" fontId="0" fillId="7" borderId="2" xfId="0" applyFont="1" applyFill="1" applyBorder="1" applyAlignment="1"/>
    <xf numFmtId="168" fontId="0" fillId="0" borderId="2" xfId="3" applyNumberFormat="1" applyFont="1" applyBorder="1"/>
    <xf numFmtId="168" fontId="0" fillId="0" borderId="2" xfId="3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0" fillId="0" borderId="18" xfId="0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5" fontId="0" fillId="0" borderId="22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5" fontId="0" fillId="0" borderId="21" xfId="0" applyNumberForma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5" fontId="0" fillId="0" borderId="17" xfId="0" applyNumberForma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</cellXfs>
  <cellStyles count="6">
    <cellStyle name="Milliers" xfId="2" builtinId="3"/>
    <cellStyle name="Monétaire" xfId="3" builtinId="4"/>
    <cellStyle name="Monétaire 2" xfId="4" xr:uid="{63FA49D7-0553-4488-A368-0B21929301E4}"/>
    <cellStyle name="Normal" xfId="0" builtinId="0"/>
    <cellStyle name="Normal 2" xfId="5" xr:uid="{BF6F6A4D-80B7-4218-BD57-368249A10503}"/>
    <cellStyle name="Pourcentage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2140324</xdr:colOff>
      <xdr:row>3</xdr:row>
      <xdr:rowOff>1320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D01DE4A-4459-4688-B1B3-FA91A2E40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7981" t="27751" r="7150" b="27301"/>
        <a:stretch/>
      </xdr:blipFill>
      <xdr:spPr>
        <a:xfrm>
          <a:off x="0" y="0"/>
          <a:ext cx="2140324" cy="9762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661B9A-2008-4A5A-BCA8-FDBE0BA13B9C}" name="Tableau3" displayName="Tableau3" ref="A1:A3" totalsRowShown="0">
  <autoFilter ref="A1:A3" xr:uid="{0CF27027-97F6-4FEE-9A87-7F55ED47AADD}"/>
  <tableColumns count="1">
    <tableColumn id="1" xr3:uid="{3583E522-3284-43D7-840A-9C5EDF586878}" name="C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39356-1BB3-4297-9807-9FC66085ED6E}">
  <sheetPr>
    <pageSetUpPr fitToPage="1"/>
  </sheetPr>
  <dimension ref="A1:AI139"/>
  <sheetViews>
    <sheetView tabSelected="1" view="pageBreakPreview" zoomScale="85" zoomScaleNormal="55" zoomScaleSheetLayoutView="85" zoomScalePageLayoutView="55" workbookViewId="0">
      <selection activeCell="F122" sqref="F122"/>
    </sheetView>
  </sheetViews>
  <sheetFormatPr baseColWidth="10" defaultColWidth="11.42578125" defaultRowHeight="15" x14ac:dyDescent="0.25"/>
  <cols>
    <col min="1" max="1" width="44" style="17" customWidth="1"/>
    <col min="2" max="2" width="28.5703125" style="17" customWidth="1"/>
    <col min="3" max="3" width="23.28515625" style="17" customWidth="1"/>
    <col min="4" max="4" width="24.28515625" style="17" customWidth="1"/>
    <col min="5" max="5" width="18.28515625" style="17" customWidth="1"/>
    <col min="6" max="6" width="42.7109375" style="17" customWidth="1"/>
    <col min="7" max="7" width="24.42578125" style="17" customWidth="1"/>
    <col min="8" max="8" width="25" style="17" customWidth="1"/>
    <col min="9" max="9" width="11.42578125" style="17"/>
    <col min="10" max="10" width="50.5703125" style="17" hidden="1" customWidth="1"/>
    <col min="11" max="11" width="30.7109375" style="17" hidden="1" customWidth="1"/>
    <col min="12" max="12" width="23.28515625" style="17" hidden="1" customWidth="1"/>
    <col min="13" max="13" width="24.28515625" style="17" hidden="1" customWidth="1"/>
    <col min="14" max="14" width="18.28515625" style="17" hidden="1" customWidth="1"/>
    <col min="15" max="15" width="42.7109375" style="17" hidden="1" customWidth="1"/>
    <col min="16" max="16" width="24.42578125" style="17" hidden="1" customWidth="1"/>
    <col min="17" max="17" width="25" style="17" hidden="1" customWidth="1"/>
    <col min="18" max="18" width="11.42578125" style="17" hidden="1" customWidth="1"/>
    <col min="19" max="19" width="0" style="17" hidden="1" customWidth="1"/>
    <col min="20" max="20" width="20.85546875" hidden="1" customWidth="1"/>
    <col min="21" max="21" width="20.5703125" hidden="1" customWidth="1"/>
    <col min="22" max="22" width="21.28515625" hidden="1" customWidth="1"/>
    <col min="23" max="24" width="22.140625" hidden="1" customWidth="1"/>
    <col min="25" max="25" width="15.28515625" hidden="1" customWidth="1"/>
    <col min="26" max="26" width="21.5703125" hidden="1" customWidth="1"/>
    <col min="27" max="27" width="14" hidden="1" customWidth="1"/>
    <col min="28" max="16384" width="11.42578125" style="17"/>
  </cols>
  <sheetData>
    <row r="1" spans="1:27" x14ac:dyDescent="0.25">
      <c r="B1" s="144" t="s">
        <v>222</v>
      </c>
      <c r="C1" s="144"/>
      <c r="D1" s="144"/>
      <c r="E1" s="144"/>
      <c r="F1" s="144"/>
      <c r="G1" s="144"/>
      <c r="H1" s="144"/>
      <c r="K1" s="144"/>
      <c r="L1" s="144"/>
      <c r="M1" s="144"/>
      <c r="N1" s="144"/>
      <c r="O1" s="144"/>
      <c r="P1" s="144"/>
      <c r="Q1" s="144"/>
    </row>
    <row r="2" spans="1:27" ht="30.75" customHeight="1" x14ac:dyDescent="0.45">
      <c r="B2" s="145" t="s">
        <v>16</v>
      </c>
      <c r="C2" s="145"/>
      <c r="D2" s="145"/>
      <c r="E2" s="145"/>
      <c r="F2" s="145"/>
      <c r="G2" s="145"/>
      <c r="H2" s="145"/>
      <c r="K2" s="145"/>
      <c r="L2" s="145"/>
      <c r="M2" s="145"/>
      <c r="N2" s="145"/>
      <c r="O2" s="145"/>
      <c r="P2" s="145"/>
      <c r="Q2" s="145"/>
    </row>
    <row r="3" spans="1:27" ht="30.75" customHeight="1" x14ac:dyDescent="0.25">
      <c r="B3" s="146" t="s">
        <v>203</v>
      </c>
      <c r="C3" s="146"/>
      <c r="D3" s="146"/>
      <c r="E3" s="146"/>
      <c r="F3" s="146"/>
      <c r="G3" s="146"/>
      <c r="H3" s="146"/>
      <c r="K3" s="146"/>
      <c r="L3" s="146"/>
      <c r="M3" s="146"/>
      <c r="N3" s="146"/>
      <c r="O3" s="146"/>
      <c r="P3" s="146"/>
      <c r="Q3" s="146"/>
    </row>
    <row r="4" spans="1:27" ht="22.5" customHeight="1" x14ac:dyDescent="0.25">
      <c r="A4" s="147" t="s">
        <v>13</v>
      </c>
      <c r="B4" s="147"/>
      <c r="C4" s="147"/>
      <c r="D4" s="147"/>
      <c r="E4" s="147"/>
      <c r="F4" s="147"/>
      <c r="G4" s="147"/>
      <c r="H4" s="147"/>
      <c r="J4" s="148" t="s">
        <v>12</v>
      </c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</row>
    <row r="5" spans="1:27" s="7" customFormat="1" ht="15.75" customHeight="1" x14ac:dyDescent="0.25">
      <c r="A5" s="119" t="s">
        <v>214</v>
      </c>
      <c r="B5" s="119"/>
      <c r="C5" s="119"/>
      <c r="D5" s="119"/>
      <c r="E5" s="119"/>
      <c r="F5" s="119"/>
      <c r="G5" s="119"/>
      <c r="H5" s="119"/>
      <c r="J5" s="13"/>
      <c r="K5" s="13"/>
      <c r="L5" s="6"/>
      <c r="M5" s="6"/>
      <c r="N5" s="6"/>
      <c r="T5" s="59"/>
      <c r="U5" s="59"/>
      <c r="V5" s="59"/>
      <c r="W5" s="59"/>
      <c r="X5" s="59"/>
      <c r="Y5" s="59"/>
      <c r="Z5" s="59"/>
      <c r="AA5" s="59"/>
    </row>
    <row r="7" spans="1:27" x14ac:dyDescent="0.25">
      <c r="A7" s="2" t="s">
        <v>2</v>
      </c>
      <c r="B7" s="128"/>
      <c r="C7" s="128"/>
      <c r="D7" s="128"/>
      <c r="J7" s="2" t="s">
        <v>199</v>
      </c>
      <c r="K7" s="128"/>
      <c r="L7" s="128"/>
      <c r="M7" s="128"/>
    </row>
    <row r="8" spans="1:27" ht="15" customHeight="1" x14ac:dyDescent="0.25">
      <c r="A8" s="2" t="s">
        <v>3</v>
      </c>
      <c r="B8" s="128"/>
      <c r="C8" s="128"/>
      <c r="D8" s="128"/>
    </row>
    <row r="9" spans="1:27" ht="15" customHeight="1" x14ac:dyDescent="0.25">
      <c r="A9" s="3"/>
      <c r="B9" s="3"/>
      <c r="C9" s="20"/>
      <c r="D9" s="20"/>
      <c r="E9" s="20"/>
      <c r="L9" s="54"/>
    </row>
    <row r="10" spans="1:27" x14ac:dyDescent="0.25">
      <c r="A10" s="4" t="s">
        <v>17</v>
      </c>
      <c r="B10" s="70"/>
      <c r="J10" s="4" t="s">
        <v>17</v>
      </c>
      <c r="K10" s="70"/>
      <c r="L10" s="54"/>
    </row>
    <row r="12" spans="1:27" ht="52.5" customHeight="1" x14ac:dyDescent="0.35">
      <c r="A12" s="129" t="s">
        <v>194</v>
      </c>
      <c r="B12" s="129"/>
      <c r="C12" s="129"/>
      <c r="D12" s="129"/>
      <c r="E12" s="39"/>
      <c r="F12" s="118" t="s">
        <v>21</v>
      </c>
      <c r="G12" s="118"/>
      <c r="H12" s="118"/>
      <c r="J12" s="129" t="s">
        <v>194</v>
      </c>
      <c r="K12" s="129"/>
      <c r="L12" s="129"/>
      <c r="M12" s="129"/>
      <c r="N12" s="39"/>
      <c r="O12" s="118" t="s">
        <v>21</v>
      </c>
      <c r="P12" s="118"/>
      <c r="Q12" s="118"/>
      <c r="T12" s="149" t="s">
        <v>204</v>
      </c>
      <c r="U12" s="149"/>
      <c r="V12" s="149"/>
      <c r="W12" s="149"/>
      <c r="X12" s="149"/>
      <c r="Y12" s="149"/>
      <c r="Z12" s="149"/>
      <c r="AA12" s="149"/>
    </row>
    <row r="13" spans="1:27" x14ac:dyDescent="0.25">
      <c r="T13" s="65"/>
      <c r="U13" s="65"/>
      <c r="V13" s="65"/>
      <c r="W13" s="65"/>
      <c r="X13" s="65"/>
      <c r="Y13" s="65"/>
      <c r="Z13" s="65"/>
      <c r="AA13" s="65"/>
    </row>
    <row r="14" spans="1:27" ht="45.6" customHeight="1" x14ac:dyDescent="0.25">
      <c r="A14" s="122" t="s">
        <v>170</v>
      </c>
      <c r="B14" s="122"/>
      <c r="C14" s="30" t="s">
        <v>171</v>
      </c>
      <c r="D14" s="30" t="s">
        <v>172</v>
      </c>
      <c r="F14" s="130" t="s">
        <v>170</v>
      </c>
      <c r="G14" s="131"/>
      <c r="H14" s="1" t="s">
        <v>18</v>
      </c>
      <c r="J14" s="122" t="s">
        <v>170</v>
      </c>
      <c r="K14" s="122"/>
      <c r="L14" s="30" t="s">
        <v>171</v>
      </c>
      <c r="M14" s="30" t="s">
        <v>172</v>
      </c>
      <c r="O14" s="130" t="s">
        <v>170</v>
      </c>
      <c r="P14" s="131"/>
      <c r="Q14" s="1" t="s">
        <v>18</v>
      </c>
      <c r="T14" s="65"/>
      <c r="U14" s="65"/>
      <c r="V14" s="65"/>
      <c r="W14" s="65"/>
      <c r="X14" s="65"/>
      <c r="Y14" s="65"/>
      <c r="Z14" s="65"/>
      <c r="AA14" s="65"/>
    </row>
    <row r="15" spans="1:27" x14ac:dyDescent="0.25">
      <c r="A15" s="123" t="s">
        <v>14</v>
      </c>
      <c r="B15" s="123"/>
      <c r="C15" s="78">
        <f>SUM(C16:C86)</f>
        <v>0</v>
      </c>
      <c r="D15" s="78">
        <f>SUM(D16:D86)</f>
        <v>0</v>
      </c>
      <c r="F15" s="124" t="s">
        <v>14</v>
      </c>
      <c r="G15" s="124"/>
      <c r="H15" s="53">
        <f>SUM(H16:H82)</f>
        <v>0</v>
      </c>
      <c r="J15" s="123" t="s">
        <v>14</v>
      </c>
      <c r="K15" s="123"/>
      <c r="L15" s="5">
        <f>SUM(L16:L86)</f>
        <v>0</v>
      </c>
      <c r="M15" s="5">
        <f>SUM(M16:M86)</f>
        <v>0</v>
      </c>
      <c r="O15" s="124" t="s">
        <v>14</v>
      </c>
      <c r="P15" s="124"/>
      <c r="Q15" s="53">
        <f>SUM(Q16:Q82)</f>
        <v>0</v>
      </c>
    </row>
    <row r="16" spans="1:27" x14ac:dyDescent="0.25">
      <c r="A16" s="32" t="s">
        <v>32</v>
      </c>
      <c r="B16" s="33"/>
      <c r="C16" s="76"/>
      <c r="D16" s="76"/>
      <c r="F16" s="34" t="s">
        <v>31</v>
      </c>
      <c r="G16" s="33"/>
      <c r="H16" s="76"/>
      <c r="J16" s="32" t="s">
        <v>32</v>
      </c>
      <c r="K16" s="33"/>
      <c r="L16" s="76"/>
      <c r="M16" s="76"/>
      <c r="O16" s="34" t="s">
        <v>31</v>
      </c>
      <c r="P16" s="33"/>
      <c r="Q16" s="76"/>
      <c r="T16" s="17"/>
      <c r="U16" s="17"/>
      <c r="V16" s="17"/>
      <c r="W16" s="17"/>
      <c r="X16" s="17"/>
      <c r="Y16" s="17"/>
      <c r="Z16" s="17"/>
      <c r="AA16" s="17"/>
    </row>
    <row r="17" spans="1:27" x14ac:dyDescent="0.25">
      <c r="A17" s="35" t="s">
        <v>33</v>
      </c>
      <c r="B17" s="33"/>
      <c r="C17" s="77"/>
      <c r="D17" s="76"/>
      <c r="F17" s="35" t="s">
        <v>35</v>
      </c>
      <c r="G17" s="33"/>
      <c r="H17" s="77"/>
      <c r="J17" s="35" t="s">
        <v>33</v>
      </c>
      <c r="K17" s="33"/>
      <c r="L17" s="77"/>
      <c r="M17" s="76"/>
      <c r="O17" s="35" t="s">
        <v>35</v>
      </c>
      <c r="P17" s="33"/>
      <c r="Q17" s="77"/>
      <c r="T17" s="17"/>
      <c r="U17" s="17"/>
      <c r="V17" s="17"/>
      <c r="W17" s="17"/>
      <c r="X17" s="17"/>
      <c r="Y17" s="17"/>
      <c r="Z17" s="17"/>
      <c r="AA17" s="17"/>
    </row>
    <row r="18" spans="1:27" x14ac:dyDescent="0.25">
      <c r="A18" s="32" t="s">
        <v>34</v>
      </c>
      <c r="B18" s="33"/>
      <c r="C18" s="76"/>
      <c r="D18" s="76"/>
      <c r="F18" s="32" t="s">
        <v>40</v>
      </c>
      <c r="G18" s="33"/>
      <c r="H18" s="77"/>
      <c r="J18" s="32" t="s">
        <v>34</v>
      </c>
      <c r="K18" s="33"/>
      <c r="L18" s="76"/>
      <c r="M18" s="76"/>
      <c r="O18" s="32" t="s">
        <v>40</v>
      </c>
      <c r="P18" s="33"/>
      <c r="Q18" s="77"/>
    </row>
    <row r="19" spans="1:27" x14ac:dyDescent="0.25">
      <c r="A19" s="35" t="s">
        <v>36</v>
      </c>
      <c r="B19" s="33"/>
      <c r="C19" s="76"/>
      <c r="D19" s="76"/>
      <c r="F19" s="35" t="s">
        <v>42</v>
      </c>
      <c r="G19" s="33"/>
      <c r="H19" s="76"/>
      <c r="J19" s="35" t="s">
        <v>36</v>
      </c>
      <c r="K19" s="33"/>
      <c r="L19" s="76"/>
      <c r="M19" s="76"/>
      <c r="O19" s="35" t="s">
        <v>42</v>
      </c>
      <c r="P19" s="33"/>
      <c r="Q19" s="76"/>
      <c r="T19" s="94" t="s">
        <v>205</v>
      </c>
      <c r="U19" s="94"/>
      <c r="V19" s="94"/>
      <c r="W19" s="94"/>
      <c r="X19" s="94"/>
      <c r="Y19" s="95"/>
      <c r="Z19" s="109" t="s">
        <v>206</v>
      </c>
      <c r="AA19" s="110"/>
    </row>
    <row r="20" spans="1:27" ht="15" customHeight="1" x14ac:dyDescent="0.25">
      <c r="A20" s="32" t="s">
        <v>37</v>
      </c>
      <c r="B20" s="33"/>
      <c r="C20" s="76"/>
      <c r="D20" s="76"/>
      <c r="F20" s="32" t="s">
        <v>43</v>
      </c>
      <c r="G20" s="33"/>
      <c r="H20" s="77"/>
      <c r="J20" s="32" t="s">
        <v>37</v>
      </c>
      <c r="K20" s="33"/>
      <c r="L20" s="76"/>
      <c r="M20" s="76"/>
      <c r="O20" s="32" t="s">
        <v>43</v>
      </c>
      <c r="P20" s="33"/>
      <c r="Q20" s="77"/>
      <c r="T20" s="94" t="s">
        <v>207</v>
      </c>
      <c r="U20" s="94"/>
      <c r="V20" s="94" t="s">
        <v>219</v>
      </c>
      <c r="W20" s="94" t="s">
        <v>218</v>
      </c>
      <c r="X20" s="94" t="s">
        <v>220</v>
      </c>
      <c r="Y20" s="95" t="s">
        <v>5</v>
      </c>
      <c r="Z20" s="108" t="s">
        <v>207</v>
      </c>
      <c r="AA20" s="94" t="s">
        <v>208</v>
      </c>
    </row>
    <row r="21" spans="1:27" x14ac:dyDescent="0.25">
      <c r="A21" s="35" t="s">
        <v>38</v>
      </c>
      <c r="B21" s="33"/>
      <c r="C21" s="76"/>
      <c r="D21" s="76"/>
      <c r="F21" s="35" t="s">
        <v>48</v>
      </c>
      <c r="G21" s="33"/>
      <c r="H21" s="76"/>
      <c r="J21" s="35" t="s">
        <v>38</v>
      </c>
      <c r="K21" s="33"/>
      <c r="L21" s="76"/>
      <c r="M21" s="76"/>
      <c r="O21" s="35" t="s">
        <v>48</v>
      </c>
      <c r="P21" s="33"/>
      <c r="Q21" s="76"/>
      <c r="T21" s="94"/>
      <c r="U21" s="94"/>
      <c r="V21" s="94"/>
      <c r="W21" s="94"/>
      <c r="X21" s="94"/>
      <c r="Y21" s="95"/>
      <c r="Z21" s="108"/>
      <c r="AA21" s="94"/>
    </row>
    <row r="22" spans="1:27" ht="15" customHeight="1" x14ac:dyDescent="0.25">
      <c r="A22" s="32" t="s">
        <v>39</v>
      </c>
      <c r="B22" s="33"/>
      <c r="C22" s="76"/>
      <c r="D22" s="76"/>
      <c r="F22" s="32" t="s">
        <v>51</v>
      </c>
      <c r="G22" s="33"/>
      <c r="H22" s="76"/>
      <c r="J22" s="32" t="s">
        <v>39</v>
      </c>
      <c r="K22" s="33"/>
      <c r="L22" s="76"/>
      <c r="M22" s="76"/>
      <c r="O22" s="32" t="s">
        <v>51</v>
      </c>
      <c r="P22" s="33"/>
      <c r="Q22" s="76"/>
      <c r="T22" s="111" t="s">
        <v>195</v>
      </c>
      <c r="U22" s="111" t="s">
        <v>25</v>
      </c>
      <c r="V22" s="103">
        <f>D116</f>
        <v>0</v>
      </c>
      <c r="W22" s="92">
        <f>E116</f>
        <v>0</v>
      </c>
      <c r="X22" s="103">
        <f>M116</f>
        <v>0</v>
      </c>
      <c r="Y22" s="101">
        <f>N116</f>
        <v>0</v>
      </c>
      <c r="Z22" s="116" t="s">
        <v>209</v>
      </c>
      <c r="AA22" s="117" t="e">
        <f>M137</f>
        <v>#DIV/0!</v>
      </c>
    </row>
    <row r="23" spans="1:27" x14ac:dyDescent="0.25">
      <c r="A23" s="35" t="s">
        <v>41</v>
      </c>
      <c r="B23" s="33"/>
      <c r="C23" s="76"/>
      <c r="D23" s="76"/>
      <c r="F23" s="35" t="s">
        <v>52</v>
      </c>
      <c r="G23" s="33"/>
      <c r="H23" s="76"/>
      <c r="J23" s="35" t="s">
        <v>41</v>
      </c>
      <c r="K23" s="33"/>
      <c r="L23" s="76"/>
      <c r="M23" s="76"/>
      <c r="O23" s="35" t="s">
        <v>52</v>
      </c>
      <c r="P23" s="33"/>
      <c r="Q23" s="76"/>
      <c r="T23" s="112"/>
      <c r="U23" s="112"/>
      <c r="V23" s="93"/>
      <c r="W23" s="93"/>
      <c r="X23" s="93"/>
      <c r="Y23" s="102"/>
      <c r="Z23" s="116"/>
      <c r="AA23" s="117"/>
    </row>
    <row r="24" spans="1:27" x14ac:dyDescent="0.25">
      <c r="A24" s="32" t="s">
        <v>44</v>
      </c>
      <c r="B24" s="33" t="s">
        <v>45</v>
      </c>
      <c r="C24" s="76"/>
      <c r="D24" s="76"/>
      <c r="F24" s="32" t="s">
        <v>53</v>
      </c>
      <c r="G24" s="33"/>
      <c r="H24" s="76"/>
      <c r="J24" s="32" t="s">
        <v>44</v>
      </c>
      <c r="K24" s="33" t="s">
        <v>45</v>
      </c>
      <c r="L24" s="76"/>
      <c r="M24" s="76"/>
      <c r="O24" s="32" t="s">
        <v>53</v>
      </c>
      <c r="P24" s="33"/>
      <c r="Q24" s="76"/>
      <c r="T24" s="112"/>
      <c r="U24" s="112" t="s">
        <v>30</v>
      </c>
      <c r="V24" s="96">
        <f>D117</f>
        <v>0</v>
      </c>
      <c r="W24" s="98">
        <f>E117</f>
        <v>0</v>
      </c>
      <c r="X24" s="96">
        <f>M117</f>
        <v>0</v>
      </c>
      <c r="Y24" s="99">
        <f>N117</f>
        <v>0</v>
      </c>
      <c r="Z24" s="116" t="s">
        <v>212</v>
      </c>
      <c r="AA24" s="117" t="e">
        <f>M138</f>
        <v>#DIV/0!</v>
      </c>
    </row>
    <row r="25" spans="1:27" ht="15" customHeight="1" x14ac:dyDescent="0.25">
      <c r="A25" s="35" t="s">
        <v>46</v>
      </c>
      <c r="B25" s="33"/>
      <c r="C25" s="76"/>
      <c r="D25" s="76"/>
      <c r="F25" s="35" t="s">
        <v>54</v>
      </c>
      <c r="G25" s="33"/>
      <c r="H25" s="76"/>
      <c r="J25" s="35" t="s">
        <v>46</v>
      </c>
      <c r="K25" s="33"/>
      <c r="L25" s="76"/>
      <c r="M25" s="76"/>
      <c r="O25" s="35" t="s">
        <v>54</v>
      </c>
      <c r="P25" s="33"/>
      <c r="Q25" s="76"/>
      <c r="T25" s="114"/>
      <c r="U25" s="114"/>
      <c r="V25" s="97"/>
      <c r="W25" s="97"/>
      <c r="X25" s="97"/>
      <c r="Y25" s="100"/>
      <c r="Z25" s="116"/>
      <c r="AA25" s="117"/>
    </row>
    <row r="26" spans="1:27" ht="15" customHeight="1" x14ac:dyDescent="0.25">
      <c r="A26" s="32" t="s">
        <v>47</v>
      </c>
      <c r="B26" s="33"/>
      <c r="C26" s="76"/>
      <c r="D26" s="76"/>
      <c r="F26" s="32" t="s">
        <v>55</v>
      </c>
      <c r="G26" s="33"/>
      <c r="H26" s="76"/>
      <c r="J26" s="32" t="s">
        <v>47</v>
      </c>
      <c r="K26" s="33"/>
      <c r="L26" s="76"/>
      <c r="M26" s="76"/>
      <c r="O26" s="32" t="s">
        <v>55</v>
      </c>
      <c r="P26" s="33"/>
      <c r="Q26" s="76"/>
      <c r="T26" s="111" t="s">
        <v>20</v>
      </c>
      <c r="U26" s="111" t="s">
        <v>25</v>
      </c>
      <c r="V26" s="103">
        <f>D119</f>
        <v>0</v>
      </c>
      <c r="W26" s="92">
        <f>E119</f>
        <v>0</v>
      </c>
      <c r="X26" s="103">
        <f>M119</f>
        <v>0</v>
      </c>
      <c r="Y26" s="101">
        <f>N119</f>
        <v>0</v>
      </c>
      <c r="Z26" s="108" t="s">
        <v>215</v>
      </c>
      <c r="AA26" s="113" t="e">
        <f>AA22+AA24</f>
        <v>#DIV/0!</v>
      </c>
    </row>
    <row r="27" spans="1:27" x14ac:dyDescent="0.25">
      <c r="A27" s="35" t="s">
        <v>49</v>
      </c>
      <c r="B27" s="33"/>
      <c r="C27" s="76"/>
      <c r="D27" s="76"/>
      <c r="F27" s="35" t="s">
        <v>60</v>
      </c>
      <c r="G27" s="33"/>
      <c r="H27" s="76"/>
      <c r="J27" s="35" t="s">
        <v>49</v>
      </c>
      <c r="K27" s="33"/>
      <c r="L27" s="76"/>
      <c r="M27" s="76"/>
      <c r="O27" s="35" t="s">
        <v>60</v>
      </c>
      <c r="P27" s="33"/>
      <c r="Q27" s="76"/>
      <c r="T27" s="112"/>
      <c r="U27" s="112"/>
      <c r="V27" s="93"/>
      <c r="W27" s="93"/>
      <c r="X27" s="93"/>
      <c r="Y27" s="102"/>
      <c r="Z27" s="108"/>
      <c r="AA27" s="113"/>
    </row>
    <row r="28" spans="1:27" x14ac:dyDescent="0.25">
      <c r="A28" s="32" t="s">
        <v>50</v>
      </c>
      <c r="B28" s="33"/>
      <c r="C28" s="76"/>
      <c r="D28" s="76"/>
      <c r="F28" s="32" t="s">
        <v>64</v>
      </c>
      <c r="G28" s="33"/>
      <c r="H28" s="76"/>
      <c r="J28" s="32" t="s">
        <v>50</v>
      </c>
      <c r="K28" s="33"/>
      <c r="L28" s="76"/>
      <c r="M28" s="76"/>
      <c r="O28" s="32" t="s">
        <v>64</v>
      </c>
      <c r="P28" s="33"/>
      <c r="Q28" s="76"/>
      <c r="T28" s="112"/>
      <c r="U28" s="112" t="s">
        <v>30</v>
      </c>
      <c r="V28" s="96">
        <f>D120</f>
        <v>0</v>
      </c>
      <c r="W28" s="98">
        <f>E120</f>
        <v>0</v>
      </c>
      <c r="X28" s="96">
        <f>M120</f>
        <v>0</v>
      </c>
      <c r="Y28" s="99">
        <f>N120</f>
        <v>0</v>
      </c>
      <c r="Z28" s="108"/>
      <c r="AA28" s="113"/>
    </row>
    <row r="29" spans="1:27" x14ac:dyDescent="0.25">
      <c r="A29" s="35" t="s">
        <v>56</v>
      </c>
      <c r="B29" s="33"/>
      <c r="C29" s="76"/>
      <c r="D29" s="76"/>
      <c r="F29" s="35" t="s">
        <v>71</v>
      </c>
      <c r="G29" s="33"/>
      <c r="H29" s="76"/>
      <c r="J29" s="35" t="s">
        <v>56</v>
      </c>
      <c r="K29" s="33"/>
      <c r="L29" s="76"/>
      <c r="M29" s="76"/>
      <c r="O29" s="35" t="s">
        <v>71</v>
      </c>
      <c r="P29" s="33"/>
      <c r="Q29" s="76"/>
      <c r="T29" s="114"/>
      <c r="U29" s="114"/>
      <c r="V29" s="97"/>
      <c r="W29" s="97"/>
      <c r="X29" s="97"/>
      <c r="Y29" s="100"/>
      <c r="Z29" s="108" t="s">
        <v>210</v>
      </c>
      <c r="AA29" s="113" t="e">
        <f>SUM(K137:K138)-M137-M138</f>
        <v>#DIV/0!</v>
      </c>
    </row>
    <row r="30" spans="1:27" ht="30" x14ac:dyDescent="0.25">
      <c r="A30" s="32" t="s">
        <v>57</v>
      </c>
      <c r="B30" s="33" t="s">
        <v>45</v>
      </c>
      <c r="C30" s="76"/>
      <c r="D30" s="76"/>
      <c r="F30" s="32" t="s">
        <v>72</v>
      </c>
      <c r="G30" s="33"/>
      <c r="H30" s="76"/>
      <c r="J30" s="32" t="s">
        <v>57</v>
      </c>
      <c r="K30" s="33" t="s">
        <v>45</v>
      </c>
      <c r="L30" s="76"/>
      <c r="M30" s="76"/>
      <c r="O30" s="32" t="s">
        <v>72</v>
      </c>
      <c r="P30" s="33"/>
      <c r="Q30" s="76"/>
      <c r="T30" s="115" t="s">
        <v>213</v>
      </c>
      <c r="U30" s="115"/>
      <c r="V30" s="63"/>
      <c r="W30" s="60">
        <f>B133</f>
        <v>1500</v>
      </c>
      <c r="X30" s="64"/>
      <c r="Y30" s="71">
        <f>K138</f>
        <v>1500</v>
      </c>
      <c r="Z30" s="108"/>
      <c r="AA30" s="113"/>
    </row>
    <row r="31" spans="1:27" x14ac:dyDescent="0.25">
      <c r="A31" s="35" t="s">
        <v>58</v>
      </c>
      <c r="B31" s="33"/>
      <c r="C31" s="76"/>
      <c r="D31" s="76"/>
      <c r="F31" s="35" t="s">
        <v>73</v>
      </c>
      <c r="G31" s="33"/>
      <c r="H31" s="76"/>
      <c r="J31" s="35" t="s">
        <v>58</v>
      </c>
      <c r="K31" s="33"/>
      <c r="L31" s="76"/>
      <c r="M31" s="76"/>
      <c r="O31" s="35" t="s">
        <v>73</v>
      </c>
      <c r="P31" s="33"/>
      <c r="Q31" s="76"/>
      <c r="T31" s="130" t="s">
        <v>211</v>
      </c>
      <c r="U31" s="131"/>
      <c r="V31" s="150">
        <f>SUM(V22:V30)</f>
        <v>0</v>
      </c>
      <c r="W31" s="150">
        <f>SUM(W22:W30)</f>
        <v>1500</v>
      </c>
      <c r="X31" s="150">
        <f>SUM(X22:X30)</f>
        <v>0</v>
      </c>
      <c r="Y31" s="151">
        <f>SUM(Y22:Y30)</f>
        <v>1500</v>
      </c>
      <c r="Z31" s="152"/>
      <c r="AA31" s="153" t="e">
        <f>SUM(AA26:AA30)</f>
        <v>#DIV/0!</v>
      </c>
    </row>
    <row r="32" spans="1:27" x14ac:dyDescent="0.25">
      <c r="A32" s="32" t="s">
        <v>59</v>
      </c>
      <c r="B32" s="33"/>
      <c r="C32" s="76"/>
      <c r="D32" s="76"/>
      <c r="F32" s="32" t="s">
        <v>74</v>
      </c>
      <c r="G32" s="33"/>
      <c r="H32" s="76"/>
      <c r="J32" s="32" t="s">
        <v>59</v>
      </c>
      <c r="K32" s="33"/>
      <c r="L32" s="76"/>
      <c r="M32" s="76"/>
      <c r="O32" s="32" t="s">
        <v>74</v>
      </c>
      <c r="P32" s="33"/>
      <c r="Q32" s="76"/>
    </row>
    <row r="33" spans="1:27" x14ac:dyDescent="0.25">
      <c r="A33" s="35" t="s">
        <v>61</v>
      </c>
      <c r="B33" s="33"/>
      <c r="C33" s="77"/>
      <c r="D33" s="76"/>
      <c r="F33" s="35" t="s">
        <v>75</v>
      </c>
      <c r="G33" s="33"/>
      <c r="H33" s="76"/>
      <c r="J33" s="35" t="s">
        <v>61</v>
      </c>
      <c r="K33" s="33"/>
      <c r="L33" s="77"/>
      <c r="M33" s="76"/>
      <c r="O33" s="35" t="s">
        <v>75</v>
      </c>
      <c r="P33" s="33"/>
      <c r="Q33" s="76"/>
    </row>
    <row r="34" spans="1:27" x14ac:dyDescent="0.25">
      <c r="A34" s="32" t="s">
        <v>62</v>
      </c>
      <c r="B34" s="33"/>
      <c r="C34" s="76"/>
      <c r="D34" s="76"/>
      <c r="F34" s="32" t="s">
        <v>76</v>
      </c>
      <c r="G34" s="33"/>
      <c r="H34" s="76"/>
      <c r="J34" s="32" t="s">
        <v>62</v>
      </c>
      <c r="K34" s="33"/>
      <c r="L34" s="76"/>
      <c r="M34" s="76"/>
      <c r="O34" s="32" t="s">
        <v>76</v>
      </c>
      <c r="P34" s="33"/>
      <c r="Q34" s="76"/>
    </row>
    <row r="35" spans="1:27" x14ac:dyDescent="0.25">
      <c r="A35" s="35" t="s">
        <v>63</v>
      </c>
      <c r="B35" s="33"/>
      <c r="C35" s="76"/>
      <c r="D35" s="76"/>
      <c r="F35" s="35" t="s">
        <v>79</v>
      </c>
      <c r="G35" s="33"/>
      <c r="H35" s="77"/>
      <c r="J35" s="35" t="s">
        <v>63</v>
      </c>
      <c r="K35" s="33"/>
      <c r="L35" s="76"/>
      <c r="M35" s="76"/>
      <c r="O35" s="35" t="s">
        <v>79</v>
      </c>
      <c r="P35" s="33"/>
      <c r="Q35" s="77"/>
    </row>
    <row r="36" spans="1:27" x14ac:dyDescent="0.25">
      <c r="A36" s="32" t="s">
        <v>65</v>
      </c>
      <c r="B36" s="33"/>
      <c r="C36" s="76"/>
      <c r="D36" s="76"/>
      <c r="F36" s="32" t="s">
        <v>80</v>
      </c>
      <c r="G36" s="33"/>
      <c r="H36" s="77"/>
      <c r="J36" s="32" t="s">
        <v>65</v>
      </c>
      <c r="K36" s="33"/>
      <c r="L36" s="76"/>
      <c r="M36" s="76"/>
      <c r="O36" s="32" t="s">
        <v>80</v>
      </c>
      <c r="P36" s="33"/>
      <c r="Q36" s="77"/>
    </row>
    <row r="37" spans="1:27" x14ac:dyDescent="0.25">
      <c r="A37" s="35" t="s">
        <v>66</v>
      </c>
      <c r="B37" s="33"/>
      <c r="C37" s="76"/>
      <c r="D37" s="76"/>
      <c r="F37" s="35" t="s">
        <v>81</v>
      </c>
      <c r="G37" s="33"/>
      <c r="H37" s="76"/>
      <c r="J37" s="35" t="s">
        <v>66</v>
      </c>
      <c r="K37" s="33"/>
      <c r="L37" s="76"/>
      <c r="M37" s="76"/>
      <c r="O37" s="35" t="s">
        <v>81</v>
      </c>
      <c r="P37" s="33"/>
      <c r="Q37" s="76"/>
    </row>
    <row r="38" spans="1:27" ht="17.25" customHeight="1" x14ac:dyDescent="0.25">
      <c r="A38" s="32" t="s">
        <v>67</v>
      </c>
      <c r="B38" s="33"/>
      <c r="C38" s="76"/>
      <c r="D38" s="76"/>
      <c r="F38" s="32" t="s">
        <v>82</v>
      </c>
      <c r="G38" s="33"/>
      <c r="H38" s="76"/>
      <c r="J38" s="32" t="s">
        <v>67</v>
      </c>
      <c r="K38" s="33"/>
      <c r="L38" s="76"/>
      <c r="M38" s="76"/>
      <c r="O38" s="32" t="s">
        <v>82</v>
      </c>
      <c r="P38" s="33"/>
      <c r="Q38" s="76"/>
    </row>
    <row r="39" spans="1:27" x14ac:dyDescent="0.25">
      <c r="A39" s="35" t="s">
        <v>68</v>
      </c>
      <c r="B39" s="33"/>
      <c r="C39" s="76"/>
      <c r="D39" s="76"/>
      <c r="F39" s="35" t="s">
        <v>84</v>
      </c>
      <c r="G39" s="33"/>
      <c r="H39" s="76"/>
      <c r="J39" s="35" t="s">
        <v>68</v>
      </c>
      <c r="K39" s="33"/>
      <c r="L39" s="76"/>
      <c r="M39" s="76"/>
      <c r="O39" s="35" t="s">
        <v>84</v>
      </c>
      <c r="P39" s="33"/>
      <c r="Q39" s="76"/>
    </row>
    <row r="40" spans="1:27" x14ac:dyDescent="0.25">
      <c r="A40" s="32" t="s">
        <v>69</v>
      </c>
      <c r="B40" s="33"/>
      <c r="C40" s="76"/>
      <c r="D40" s="76"/>
      <c r="F40" s="32" t="s">
        <v>85</v>
      </c>
      <c r="G40" s="33"/>
      <c r="H40" s="76"/>
      <c r="J40" s="32" t="s">
        <v>69</v>
      </c>
      <c r="K40" s="33"/>
      <c r="L40" s="76"/>
      <c r="M40" s="76"/>
      <c r="O40" s="32" t="s">
        <v>85</v>
      </c>
      <c r="P40" s="33"/>
      <c r="Q40" s="76"/>
    </row>
    <row r="41" spans="1:27" x14ac:dyDescent="0.25">
      <c r="A41" s="35" t="s">
        <v>70</v>
      </c>
      <c r="B41" s="33"/>
      <c r="C41" s="76"/>
      <c r="D41" s="76"/>
      <c r="F41" s="35" t="s">
        <v>91</v>
      </c>
      <c r="G41" s="33"/>
      <c r="H41" s="76"/>
      <c r="J41" s="35" t="s">
        <v>70</v>
      </c>
      <c r="K41" s="33"/>
      <c r="L41" s="76"/>
      <c r="M41" s="76"/>
      <c r="O41" s="35" t="s">
        <v>91</v>
      </c>
      <c r="P41" s="33"/>
      <c r="Q41" s="76"/>
      <c r="T41" s="17"/>
      <c r="U41" s="17"/>
      <c r="V41" s="17"/>
      <c r="W41" s="17"/>
      <c r="X41" s="17"/>
      <c r="Y41" s="17"/>
      <c r="Z41" s="17"/>
      <c r="AA41" s="17"/>
    </row>
    <row r="42" spans="1:27" ht="34.5" customHeight="1" x14ac:dyDescent="0.25">
      <c r="A42" s="32" t="s">
        <v>77</v>
      </c>
      <c r="B42" s="33"/>
      <c r="C42" s="77"/>
      <c r="D42" s="76"/>
      <c r="F42" s="32" t="s">
        <v>93</v>
      </c>
      <c r="G42" s="33"/>
      <c r="H42" s="76"/>
      <c r="J42" s="32" t="s">
        <v>77</v>
      </c>
      <c r="K42" s="33"/>
      <c r="L42" s="77"/>
      <c r="M42" s="76"/>
      <c r="O42" s="32" t="s">
        <v>93</v>
      </c>
      <c r="P42" s="33"/>
      <c r="Q42" s="76"/>
    </row>
    <row r="43" spans="1:27" x14ac:dyDescent="0.25">
      <c r="A43" s="35" t="s">
        <v>78</v>
      </c>
      <c r="B43" s="33"/>
      <c r="C43" s="77"/>
      <c r="D43" s="76"/>
      <c r="F43" s="35" t="s">
        <v>94</v>
      </c>
      <c r="G43" s="33"/>
      <c r="H43" s="76"/>
      <c r="J43" s="35" t="s">
        <v>78</v>
      </c>
      <c r="K43" s="33"/>
      <c r="L43" s="77"/>
      <c r="M43" s="76"/>
      <c r="O43" s="35" t="s">
        <v>94</v>
      </c>
      <c r="P43" s="33"/>
      <c r="Q43" s="76"/>
    </row>
    <row r="44" spans="1:27" x14ac:dyDescent="0.25">
      <c r="A44" s="32" t="s">
        <v>83</v>
      </c>
      <c r="B44" s="33" t="s">
        <v>45</v>
      </c>
      <c r="C44" s="76"/>
      <c r="D44" s="76"/>
      <c r="F44" s="32" t="s">
        <v>97</v>
      </c>
      <c r="G44" s="33"/>
      <c r="H44" s="76"/>
      <c r="J44" s="32" t="s">
        <v>83</v>
      </c>
      <c r="K44" s="33" t="s">
        <v>45</v>
      </c>
      <c r="L44" s="76"/>
      <c r="M44" s="76"/>
      <c r="O44" s="32" t="s">
        <v>97</v>
      </c>
      <c r="P44" s="33"/>
      <c r="Q44" s="76"/>
    </row>
    <row r="45" spans="1:27" x14ac:dyDescent="0.25">
      <c r="A45" s="35" t="s">
        <v>86</v>
      </c>
      <c r="B45" s="33"/>
      <c r="C45" s="76"/>
      <c r="D45" s="76"/>
      <c r="F45" s="35" t="s">
        <v>98</v>
      </c>
      <c r="G45" s="33"/>
      <c r="H45" s="76"/>
      <c r="J45" s="35" t="s">
        <v>86</v>
      </c>
      <c r="K45" s="33"/>
      <c r="L45" s="76"/>
      <c r="M45" s="76"/>
      <c r="O45" s="35" t="s">
        <v>98</v>
      </c>
      <c r="P45" s="33"/>
      <c r="Q45" s="76"/>
    </row>
    <row r="46" spans="1:27" x14ac:dyDescent="0.25">
      <c r="A46" s="32" t="s">
        <v>87</v>
      </c>
      <c r="B46" s="33"/>
      <c r="C46" s="77"/>
      <c r="D46" s="76"/>
      <c r="F46" s="32" t="s">
        <v>99</v>
      </c>
      <c r="G46" s="33"/>
      <c r="H46" s="76"/>
      <c r="J46" s="32" t="s">
        <v>87</v>
      </c>
      <c r="K46" s="33"/>
      <c r="L46" s="77"/>
      <c r="M46" s="76"/>
      <c r="O46" s="32" t="s">
        <v>99</v>
      </c>
      <c r="P46" s="33"/>
      <c r="Q46" s="76"/>
    </row>
    <row r="47" spans="1:27" x14ac:dyDescent="0.25">
      <c r="A47" s="35" t="s">
        <v>88</v>
      </c>
      <c r="B47" s="33"/>
      <c r="C47" s="76"/>
      <c r="D47" s="76"/>
      <c r="F47" s="35" t="s">
        <v>100</v>
      </c>
      <c r="G47" s="33"/>
      <c r="H47" s="76"/>
      <c r="J47" s="35" t="s">
        <v>88</v>
      </c>
      <c r="K47" s="33"/>
      <c r="L47" s="76"/>
      <c r="M47" s="76"/>
      <c r="O47" s="35" t="s">
        <v>100</v>
      </c>
      <c r="P47" s="33"/>
      <c r="Q47" s="76"/>
    </row>
    <row r="48" spans="1:27" x14ac:dyDescent="0.25">
      <c r="A48" s="32" t="s">
        <v>89</v>
      </c>
      <c r="B48" s="33"/>
      <c r="C48" s="77"/>
      <c r="D48" s="76"/>
      <c r="F48" s="32" t="s">
        <v>101</v>
      </c>
      <c r="G48" s="33"/>
      <c r="H48" s="76"/>
      <c r="J48" s="32" t="s">
        <v>89</v>
      </c>
      <c r="K48" s="33"/>
      <c r="L48" s="77"/>
      <c r="M48" s="76"/>
      <c r="O48" s="32" t="s">
        <v>101</v>
      </c>
      <c r="P48" s="33"/>
      <c r="Q48" s="76"/>
    </row>
    <row r="49" spans="1:27" x14ac:dyDescent="0.25">
      <c r="A49" s="35" t="s">
        <v>90</v>
      </c>
      <c r="B49" s="33"/>
      <c r="C49" s="76"/>
      <c r="D49" s="76"/>
      <c r="F49" s="35" t="s">
        <v>102</v>
      </c>
      <c r="G49" s="33"/>
      <c r="H49" s="76"/>
      <c r="J49" s="35" t="s">
        <v>90</v>
      </c>
      <c r="K49" s="33"/>
      <c r="L49" s="76"/>
      <c r="M49" s="76"/>
      <c r="O49" s="35" t="s">
        <v>102</v>
      </c>
      <c r="P49" s="33"/>
      <c r="Q49" s="76"/>
    </row>
    <row r="50" spans="1:27" x14ac:dyDescent="0.25">
      <c r="A50" s="32" t="s">
        <v>92</v>
      </c>
      <c r="B50" s="33"/>
      <c r="C50" s="76"/>
      <c r="D50" s="76"/>
      <c r="F50" s="32" t="s">
        <v>103</v>
      </c>
      <c r="G50" s="33"/>
      <c r="H50" s="76"/>
      <c r="J50" s="32" t="s">
        <v>92</v>
      </c>
      <c r="K50" s="33"/>
      <c r="L50" s="76"/>
      <c r="M50" s="76"/>
      <c r="O50" s="32" t="s">
        <v>103</v>
      </c>
      <c r="P50" s="33"/>
      <c r="Q50" s="76"/>
    </row>
    <row r="51" spans="1:27" x14ac:dyDescent="0.25">
      <c r="A51" s="35" t="s">
        <v>95</v>
      </c>
      <c r="B51" s="33"/>
      <c r="C51" s="77"/>
      <c r="D51" s="76"/>
      <c r="F51" s="35" t="s">
        <v>104</v>
      </c>
      <c r="G51" s="33" t="s">
        <v>45</v>
      </c>
      <c r="H51" s="76"/>
      <c r="J51" s="35" t="s">
        <v>95</v>
      </c>
      <c r="K51" s="33"/>
      <c r="L51" s="77"/>
      <c r="M51" s="76"/>
      <c r="O51" s="35" t="s">
        <v>104</v>
      </c>
      <c r="P51" s="33" t="s">
        <v>45</v>
      </c>
      <c r="Q51" s="76"/>
    </row>
    <row r="52" spans="1:27" x14ac:dyDescent="0.25">
      <c r="A52" s="32" t="s">
        <v>96</v>
      </c>
      <c r="B52" s="33"/>
      <c r="C52" s="76"/>
      <c r="D52" s="76"/>
      <c r="F52" s="32" t="s">
        <v>105</v>
      </c>
      <c r="G52" s="33"/>
      <c r="H52" s="76"/>
      <c r="J52" s="32" t="s">
        <v>96</v>
      </c>
      <c r="K52" s="33"/>
      <c r="L52" s="76"/>
      <c r="M52" s="76"/>
      <c r="O52" s="32" t="s">
        <v>105</v>
      </c>
      <c r="P52" s="33"/>
      <c r="Q52" s="76"/>
    </row>
    <row r="53" spans="1:27" x14ac:dyDescent="0.25">
      <c r="A53" s="35" t="s">
        <v>107</v>
      </c>
      <c r="B53" s="33"/>
      <c r="C53" s="76"/>
      <c r="D53" s="76"/>
      <c r="F53" s="35" t="s">
        <v>106</v>
      </c>
      <c r="G53" s="33"/>
      <c r="H53" s="76"/>
      <c r="J53" s="35" t="s">
        <v>107</v>
      </c>
      <c r="K53" s="33"/>
      <c r="L53" s="76"/>
      <c r="M53" s="76"/>
      <c r="O53" s="35" t="s">
        <v>106</v>
      </c>
      <c r="P53" s="33"/>
      <c r="Q53" s="76"/>
    </row>
    <row r="54" spans="1:27" x14ac:dyDescent="0.25">
      <c r="A54" s="32" t="s">
        <v>111</v>
      </c>
      <c r="B54" s="33" t="s">
        <v>45</v>
      </c>
      <c r="C54" s="76"/>
      <c r="D54" s="76"/>
      <c r="F54" s="32" t="s">
        <v>108</v>
      </c>
      <c r="G54" s="33"/>
      <c r="H54" s="76"/>
      <c r="J54" s="32" t="s">
        <v>111</v>
      </c>
      <c r="K54" s="33" t="s">
        <v>45</v>
      </c>
      <c r="L54" s="76"/>
      <c r="M54" s="76"/>
      <c r="O54" s="32" t="s">
        <v>108</v>
      </c>
      <c r="P54" s="33"/>
      <c r="Q54" s="76"/>
    </row>
    <row r="55" spans="1:27" x14ac:dyDescent="0.25">
      <c r="A55" s="35" t="s">
        <v>115</v>
      </c>
      <c r="B55" s="33" t="s">
        <v>45</v>
      </c>
      <c r="C55" s="76"/>
      <c r="D55" s="76"/>
      <c r="F55" s="35" t="s">
        <v>109</v>
      </c>
      <c r="G55" s="33"/>
      <c r="H55" s="76"/>
      <c r="J55" s="35" t="s">
        <v>115</v>
      </c>
      <c r="K55" s="33" t="s">
        <v>45</v>
      </c>
      <c r="L55" s="76"/>
      <c r="M55" s="76"/>
      <c r="O55" s="35" t="s">
        <v>109</v>
      </c>
      <c r="P55" s="33"/>
      <c r="Q55" s="76"/>
      <c r="AA55" s="17"/>
    </row>
    <row r="56" spans="1:27" x14ac:dyDescent="0.25">
      <c r="A56" s="32" t="s">
        <v>116</v>
      </c>
      <c r="B56" s="33" t="s">
        <v>45</v>
      </c>
      <c r="C56" s="76"/>
      <c r="D56" s="76"/>
      <c r="F56" s="32" t="s">
        <v>110</v>
      </c>
      <c r="G56" s="33"/>
      <c r="H56" s="76"/>
      <c r="J56" s="32" t="s">
        <v>116</v>
      </c>
      <c r="K56" s="33" t="s">
        <v>45</v>
      </c>
      <c r="L56" s="76"/>
      <c r="M56" s="76"/>
      <c r="O56" s="32" t="s">
        <v>110</v>
      </c>
      <c r="P56" s="33"/>
      <c r="Q56" s="76"/>
      <c r="AA56" s="17"/>
    </row>
    <row r="57" spans="1:27" x14ac:dyDescent="0.25">
      <c r="A57" s="35" t="s">
        <v>117</v>
      </c>
      <c r="B57" s="33"/>
      <c r="C57" s="77"/>
      <c r="D57" s="76"/>
      <c r="F57" s="35" t="s">
        <v>112</v>
      </c>
      <c r="G57" s="33"/>
      <c r="H57" s="76"/>
      <c r="J57" s="35" t="s">
        <v>117</v>
      </c>
      <c r="K57" s="33"/>
      <c r="L57" s="77"/>
      <c r="M57" s="76"/>
      <c r="O57" s="35" t="s">
        <v>112</v>
      </c>
      <c r="P57" s="33"/>
      <c r="Q57" s="76"/>
      <c r="AA57" s="17"/>
    </row>
    <row r="58" spans="1:27" x14ac:dyDescent="0.25">
      <c r="A58" s="32" t="s">
        <v>118</v>
      </c>
      <c r="B58" s="33"/>
      <c r="C58" s="77"/>
      <c r="D58" s="76"/>
      <c r="F58" s="32" t="s">
        <v>113</v>
      </c>
      <c r="G58" s="33"/>
      <c r="H58" s="76"/>
      <c r="J58" s="32" t="s">
        <v>118</v>
      </c>
      <c r="K58" s="33"/>
      <c r="L58" s="77"/>
      <c r="M58" s="76"/>
      <c r="O58" s="32" t="s">
        <v>113</v>
      </c>
      <c r="P58" s="33"/>
      <c r="Q58" s="76"/>
      <c r="AA58" s="17"/>
    </row>
    <row r="59" spans="1:27" x14ac:dyDescent="0.25">
      <c r="A59" s="35" t="s">
        <v>119</v>
      </c>
      <c r="B59" s="33"/>
      <c r="C59" s="76"/>
      <c r="D59" s="76"/>
      <c r="F59" s="35" t="s">
        <v>114</v>
      </c>
      <c r="G59" s="33" t="s">
        <v>45</v>
      </c>
      <c r="H59" s="76"/>
      <c r="J59" s="35" t="s">
        <v>119</v>
      </c>
      <c r="K59" s="33"/>
      <c r="L59" s="76"/>
      <c r="M59" s="76"/>
      <c r="O59" s="35" t="s">
        <v>114</v>
      </c>
      <c r="P59" s="33" t="s">
        <v>45</v>
      </c>
      <c r="Q59" s="76"/>
      <c r="AA59" s="17"/>
    </row>
    <row r="60" spans="1:27" x14ac:dyDescent="0.25">
      <c r="A60" s="32" t="s">
        <v>121</v>
      </c>
      <c r="B60" s="33"/>
      <c r="C60" s="76"/>
      <c r="D60" s="76"/>
      <c r="F60" s="32" t="s">
        <v>120</v>
      </c>
      <c r="G60" s="33"/>
      <c r="H60" s="76"/>
      <c r="J60" s="32" t="s">
        <v>121</v>
      </c>
      <c r="K60" s="33"/>
      <c r="L60" s="76"/>
      <c r="M60" s="76"/>
      <c r="O60" s="32" t="s">
        <v>120</v>
      </c>
      <c r="P60" s="33"/>
      <c r="Q60" s="76"/>
      <c r="AA60" s="17"/>
    </row>
    <row r="61" spans="1:27" x14ac:dyDescent="0.25">
      <c r="A61" s="35" t="s">
        <v>122</v>
      </c>
      <c r="B61" s="33" t="s">
        <v>45</v>
      </c>
      <c r="C61" s="76"/>
      <c r="D61" s="76"/>
      <c r="F61" s="35" t="s">
        <v>123</v>
      </c>
      <c r="G61" s="33"/>
      <c r="H61" s="77"/>
      <c r="J61" s="35" t="s">
        <v>122</v>
      </c>
      <c r="K61" s="33" t="s">
        <v>45</v>
      </c>
      <c r="L61" s="76"/>
      <c r="M61" s="76"/>
      <c r="O61" s="35" t="s">
        <v>123</v>
      </c>
      <c r="P61" s="33"/>
      <c r="Q61" s="77"/>
      <c r="AA61" s="17"/>
    </row>
    <row r="62" spans="1:27" x14ac:dyDescent="0.25">
      <c r="A62" s="32" t="s">
        <v>127</v>
      </c>
      <c r="B62" s="33"/>
      <c r="C62" s="77"/>
      <c r="D62" s="76"/>
      <c r="F62" s="32" t="s">
        <v>124</v>
      </c>
      <c r="G62" s="33"/>
      <c r="H62" s="76"/>
      <c r="J62" s="32" t="s">
        <v>127</v>
      </c>
      <c r="K62" s="33"/>
      <c r="L62" s="77"/>
      <c r="M62" s="76"/>
      <c r="O62" s="32" t="s">
        <v>124</v>
      </c>
      <c r="P62" s="33"/>
      <c r="Q62" s="76"/>
      <c r="AA62" s="17"/>
    </row>
    <row r="63" spans="1:27" x14ac:dyDescent="0.25">
      <c r="A63" s="35" t="s">
        <v>128</v>
      </c>
      <c r="B63" s="33" t="s">
        <v>45</v>
      </c>
      <c r="C63" s="76"/>
      <c r="D63" s="76"/>
      <c r="F63" s="35" t="s">
        <v>125</v>
      </c>
      <c r="G63" s="33"/>
      <c r="H63" s="77"/>
      <c r="J63" s="35" t="s">
        <v>128</v>
      </c>
      <c r="K63" s="33" t="s">
        <v>45</v>
      </c>
      <c r="L63" s="76"/>
      <c r="M63" s="76"/>
      <c r="O63" s="35" t="s">
        <v>125</v>
      </c>
      <c r="P63" s="33"/>
      <c r="Q63" s="77"/>
      <c r="AA63" s="17"/>
    </row>
    <row r="64" spans="1:27" x14ac:dyDescent="0.25">
      <c r="A64" s="32" t="s">
        <v>129</v>
      </c>
      <c r="B64" s="33"/>
      <c r="C64" s="76"/>
      <c r="D64" s="76"/>
      <c r="F64" s="32" t="s">
        <v>126</v>
      </c>
      <c r="G64" s="33" t="s">
        <v>45</v>
      </c>
      <c r="H64" s="76"/>
      <c r="J64" s="32" t="s">
        <v>129</v>
      </c>
      <c r="K64" s="33"/>
      <c r="L64" s="76"/>
      <c r="M64" s="76"/>
      <c r="O64" s="32" t="s">
        <v>126</v>
      </c>
      <c r="P64" s="33" t="s">
        <v>45</v>
      </c>
      <c r="Q64" s="76"/>
      <c r="AA64" s="17"/>
    </row>
    <row r="65" spans="1:27" x14ac:dyDescent="0.25">
      <c r="A65" s="35" t="s">
        <v>130</v>
      </c>
      <c r="B65" s="33"/>
      <c r="C65" s="76"/>
      <c r="D65" s="76"/>
      <c r="F65" s="35" t="s">
        <v>139</v>
      </c>
      <c r="G65" s="33"/>
      <c r="H65" s="76"/>
      <c r="J65" s="35" t="s">
        <v>130</v>
      </c>
      <c r="K65" s="33"/>
      <c r="L65" s="76"/>
      <c r="M65" s="76"/>
      <c r="O65" s="35" t="s">
        <v>139</v>
      </c>
      <c r="P65" s="33"/>
      <c r="Q65" s="76"/>
      <c r="AA65" s="17"/>
    </row>
    <row r="66" spans="1:27" x14ac:dyDescent="0.25">
      <c r="A66" s="32" t="s">
        <v>131</v>
      </c>
      <c r="B66" s="33"/>
      <c r="C66" s="76"/>
      <c r="D66" s="76"/>
      <c r="F66" s="32" t="s">
        <v>140</v>
      </c>
      <c r="G66" s="33"/>
      <c r="H66" s="76"/>
      <c r="J66" s="32" t="s">
        <v>131</v>
      </c>
      <c r="K66" s="33"/>
      <c r="L66" s="76"/>
      <c r="M66" s="76"/>
      <c r="O66" s="32" t="s">
        <v>140</v>
      </c>
      <c r="P66" s="33"/>
      <c r="Q66" s="76"/>
      <c r="AA66" s="17"/>
    </row>
    <row r="67" spans="1:27" x14ac:dyDescent="0.25">
      <c r="A67" s="35" t="s">
        <v>132</v>
      </c>
      <c r="B67" s="33"/>
      <c r="C67" s="76"/>
      <c r="D67" s="76"/>
      <c r="F67" s="35" t="s">
        <v>146</v>
      </c>
      <c r="G67" s="33"/>
      <c r="H67" s="76"/>
      <c r="J67" s="35" t="s">
        <v>132</v>
      </c>
      <c r="K67" s="33"/>
      <c r="L67" s="76"/>
      <c r="M67" s="76"/>
      <c r="O67" s="35" t="s">
        <v>146</v>
      </c>
      <c r="P67" s="33"/>
      <c r="Q67" s="76"/>
      <c r="AA67" s="17"/>
    </row>
    <row r="68" spans="1:27" x14ac:dyDescent="0.25">
      <c r="A68" s="32" t="s">
        <v>133</v>
      </c>
      <c r="B68" s="33"/>
      <c r="C68" s="76"/>
      <c r="D68" s="76"/>
      <c r="F68" s="32" t="s">
        <v>147</v>
      </c>
      <c r="G68" s="33"/>
      <c r="H68" s="77"/>
      <c r="J68" s="32" t="s">
        <v>133</v>
      </c>
      <c r="K68" s="33"/>
      <c r="L68" s="76"/>
      <c r="M68" s="76"/>
      <c r="O68" s="32" t="s">
        <v>147</v>
      </c>
      <c r="P68" s="33"/>
      <c r="Q68" s="77"/>
      <c r="AA68" s="17"/>
    </row>
    <row r="69" spans="1:27" x14ac:dyDescent="0.25">
      <c r="A69" s="35" t="s">
        <v>134</v>
      </c>
      <c r="B69" s="33"/>
      <c r="C69" s="76"/>
      <c r="D69" s="76"/>
      <c r="F69" s="35" t="s">
        <v>150</v>
      </c>
      <c r="G69" s="33"/>
      <c r="H69" s="76"/>
      <c r="J69" s="35" t="s">
        <v>134</v>
      </c>
      <c r="K69" s="33"/>
      <c r="L69" s="76"/>
      <c r="M69" s="76"/>
      <c r="O69" s="35" t="s">
        <v>150</v>
      </c>
      <c r="P69" s="33"/>
      <c r="Q69" s="76"/>
      <c r="AA69" s="17"/>
    </row>
    <row r="70" spans="1:27" x14ac:dyDescent="0.25">
      <c r="A70" s="32" t="s">
        <v>135</v>
      </c>
      <c r="B70" s="33"/>
      <c r="C70" s="76"/>
      <c r="D70" s="76"/>
      <c r="F70" s="32" t="s">
        <v>151</v>
      </c>
      <c r="G70" s="33"/>
      <c r="H70" s="76"/>
      <c r="J70" s="32" t="s">
        <v>135</v>
      </c>
      <c r="K70" s="33"/>
      <c r="L70" s="76"/>
      <c r="M70" s="76"/>
      <c r="O70" s="32" t="s">
        <v>151</v>
      </c>
      <c r="P70" s="33"/>
      <c r="Q70" s="76"/>
      <c r="AA70" s="17"/>
    </row>
    <row r="71" spans="1:27" x14ac:dyDescent="0.25">
      <c r="A71" s="35" t="s">
        <v>136</v>
      </c>
      <c r="B71" s="33"/>
      <c r="C71" s="76"/>
      <c r="D71" s="76"/>
      <c r="F71" s="35" t="s">
        <v>153</v>
      </c>
      <c r="G71" s="33"/>
      <c r="H71" s="76"/>
      <c r="J71" s="35" t="s">
        <v>136</v>
      </c>
      <c r="K71" s="33"/>
      <c r="L71" s="76"/>
      <c r="M71" s="76"/>
      <c r="O71" s="35" t="s">
        <v>153</v>
      </c>
      <c r="P71" s="33"/>
      <c r="Q71" s="76"/>
      <c r="AA71" s="17"/>
    </row>
    <row r="72" spans="1:27" x14ac:dyDescent="0.25">
      <c r="A72" s="32" t="s">
        <v>137</v>
      </c>
      <c r="B72" s="33"/>
      <c r="C72" s="76"/>
      <c r="D72" s="76"/>
      <c r="F72" s="32" t="s">
        <v>154</v>
      </c>
      <c r="G72" s="33"/>
      <c r="H72" s="76"/>
      <c r="J72" s="32" t="s">
        <v>137</v>
      </c>
      <c r="K72" s="33"/>
      <c r="L72" s="76"/>
      <c r="M72" s="76"/>
      <c r="O72" s="32" t="s">
        <v>154</v>
      </c>
      <c r="P72" s="33"/>
      <c r="Q72" s="76"/>
      <c r="AA72" s="17"/>
    </row>
    <row r="73" spans="1:27" x14ac:dyDescent="0.25">
      <c r="A73" s="35" t="s">
        <v>138</v>
      </c>
      <c r="B73" s="33"/>
      <c r="C73" s="76"/>
      <c r="D73" s="76"/>
      <c r="F73" s="35" t="s">
        <v>156</v>
      </c>
      <c r="G73" s="33"/>
      <c r="H73" s="76"/>
      <c r="J73" s="35" t="s">
        <v>138</v>
      </c>
      <c r="K73" s="33"/>
      <c r="L73" s="76"/>
      <c r="M73" s="76"/>
      <c r="O73" s="35" t="s">
        <v>156</v>
      </c>
      <c r="P73" s="33"/>
      <c r="Q73" s="76"/>
      <c r="AA73" s="17"/>
    </row>
    <row r="74" spans="1:27" x14ac:dyDescent="0.25">
      <c r="A74" s="32" t="s">
        <v>141</v>
      </c>
      <c r="B74" s="33"/>
      <c r="C74" s="76"/>
      <c r="D74" s="76"/>
      <c r="F74" s="32" t="s">
        <v>157</v>
      </c>
      <c r="G74" s="33"/>
      <c r="H74" s="76"/>
      <c r="J74" s="32" t="s">
        <v>141</v>
      </c>
      <c r="K74" s="33"/>
      <c r="L74" s="76"/>
      <c r="M74" s="76"/>
      <c r="O74" s="32" t="s">
        <v>157</v>
      </c>
      <c r="P74" s="33"/>
      <c r="Q74" s="76"/>
      <c r="AA74" s="17"/>
    </row>
    <row r="75" spans="1:27" x14ac:dyDescent="0.25">
      <c r="A75" s="35" t="s">
        <v>142</v>
      </c>
      <c r="B75" s="33"/>
      <c r="C75" s="76"/>
      <c r="D75" s="76"/>
      <c r="F75" s="35" t="s">
        <v>160</v>
      </c>
      <c r="G75" s="33"/>
      <c r="H75" s="76"/>
      <c r="J75" s="35" t="s">
        <v>142</v>
      </c>
      <c r="K75" s="33"/>
      <c r="L75" s="76"/>
      <c r="M75" s="76"/>
      <c r="O75" s="35" t="s">
        <v>160</v>
      </c>
      <c r="P75" s="33"/>
      <c r="Q75" s="76"/>
    </row>
    <row r="76" spans="1:27" x14ac:dyDescent="0.25">
      <c r="A76" s="32" t="s">
        <v>143</v>
      </c>
      <c r="B76" s="33"/>
      <c r="C76" s="76"/>
      <c r="D76" s="76"/>
      <c r="F76" s="32" t="s">
        <v>161</v>
      </c>
      <c r="G76" s="33"/>
      <c r="H76" s="76"/>
      <c r="J76" s="32" t="s">
        <v>143</v>
      </c>
      <c r="K76" s="33"/>
      <c r="L76" s="76"/>
      <c r="M76" s="76"/>
      <c r="O76" s="32" t="s">
        <v>161</v>
      </c>
      <c r="P76" s="33"/>
      <c r="Q76" s="76"/>
    </row>
    <row r="77" spans="1:27" x14ac:dyDescent="0.25">
      <c r="A77" s="35" t="s">
        <v>144</v>
      </c>
      <c r="B77" s="33"/>
      <c r="C77" s="77"/>
      <c r="D77" s="76"/>
      <c r="F77" s="35" t="s">
        <v>162</v>
      </c>
      <c r="G77" s="33"/>
      <c r="H77" s="76"/>
      <c r="J77" s="35" t="s">
        <v>144</v>
      </c>
      <c r="K77" s="33"/>
      <c r="L77" s="77"/>
      <c r="M77" s="76"/>
      <c r="O77" s="35" t="s">
        <v>162</v>
      </c>
      <c r="P77" s="33"/>
      <c r="Q77" s="76"/>
    </row>
    <row r="78" spans="1:27" x14ac:dyDescent="0.25">
      <c r="A78" s="32" t="s">
        <v>145</v>
      </c>
      <c r="B78" s="33"/>
      <c r="C78" s="77"/>
      <c r="D78" s="76"/>
      <c r="F78" s="32" t="s">
        <v>165</v>
      </c>
      <c r="G78" s="33"/>
      <c r="H78" s="77"/>
      <c r="J78" s="32" t="s">
        <v>145</v>
      </c>
      <c r="K78" s="33"/>
      <c r="L78" s="77"/>
      <c r="M78" s="76"/>
      <c r="O78" s="32" t="s">
        <v>165</v>
      </c>
      <c r="P78" s="33"/>
      <c r="Q78" s="77"/>
    </row>
    <row r="79" spans="1:27" x14ac:dyDescent="0.25">
      <c r="A79" s="35" t="s">
        <v>148</v>
      </c>
      <c r="B79" s="33"/>
      <c r="C79" s="76"/>
      <c r="D79" s="76"/>
      <c r="F79" s="35" t="s">
        <v>166</v>
      </c>
      <c r="G79" s="33"/>
      <c r="H79" s="76"/>
      <c r="J79" s="35" t="s">
        <v>148</v>
      </c>
      <c r="K79" s="33"/>
      <c r="L79" s="76"/>
      <c r="M79" s="76"/>
      <c r="O79" s="35" t="s">
        <v>166</v>
      </c>
      <c r="P79" s="33"/>
      <c r="Q79" s="76"/>
    </row>
    <row r="80" spans="1:27" x14ac:dyDescent="0.25">
      <c r="A80" s="32" t="s">
        <v>149</v>
      </c>
      <c r="B80" s="33" t="s">
        <v>45</v>
      </c>
      <c r="C80" s="76"/>
      <c r="D80" s="76"/>
      <c r="F80" s="32" t="s">
        <v>167</v>
      </c>
      <c r="G80" s="33"/>
      <c r="H80" s="77"/>
      <c r="J80" s="32" t="s">
        <v>149</v>
      </c>
      <c r="K80" s="33" t="s">
        <v>45</v>
      </c>
      <c r="L80" s="76"/>
      <c r="M80" s="76"/>
      <c r="O80" s="32" t="s">
        <v>167</v>
      </c>
      <c r="P80" s="33"/>
      <c r="Q80" s="77"/>
    </row>
    <row r="81" spans="1:17" x14ac:dyDescent="0.25">
      <c r="A81" s="35" t="s">
        <v>152</v>
      </c>
      <c r="B81" s="33"/>
      <c r="C81" s="76"/>
      <c r="D81" s="76"/>
      <c r="F81" s="35" t="s">
        <v>168</v>
      </c>
      <c r="G81" s="33"/>
      <c r="H81" s="76"/>
      <c r="J81" s="35" t="s">
        <v>152</v>
      </c>
      <c r="K81" s="33"/>
      <c r="L81" s="76"/>
      <c r="M81" s="76"/>
      <c r="O81" s="35" t="s">
        <v>168</v>
      </c>
      <c r="P81" s="33"/>
      <c r="Q81" s="76"/>
    </row>
    <row r="82" spans="1:17" x14ac:dyDescent="0.25">
      <c r="A82" s="32" t="s">
        <v>155</v>
      </c>
      <c r="B82" s="33"/>
      <c r="C82" s="76"/>
      <c r="D82" s="76"/>
      <c r="F82" s="32" t="s">
        <v>169</v>
      </c>
      <c r="G82" s="33"/>
      <c r="H82" s="76"/>
      <c r="J82" s="32" t="s">
        <v>155</v>
      </c>
      <c r="K82" s="33"/>
      <c r="L82" s="76"/>
      <c r="M82" s="76"/>
      <c r="O82" s="32" t="s">
        <v>169</v>
      </c>
      <c r="P82" s="33"/>
      <c r="Q82" s="76"/>
    </row>
    <row r="83" spans="1:17" x14ac:dyDescent="0.25">
      <c r="A83" s="35" t="s">
        <v>158</v>
      </c>
      <c r="B83" s="33" t="s">
        <v>45</v>
      </c>
      <c r="C83" s="76"/>
      <c r="D83" s="76"/>
      <c r="J83" s="35" t="s">
        <v>158</v>
      </c>
      <c r="K83" s="33" t="s">
        <v>45</v>
      </c>
      <c r="L83" s="76"/>
      <c r="M83" s="76"/>
    </row>
    <row r="84" spans="1:17" x14ac:dyDescent="0.25">
      <c r="A84" s="32" t="s">
        <v>159</v>
      </c>
      <c r="B84" s="33"/>
      <c r="C84" s="76"/>
      <c r="D84" s="76"/>
      <c r="J84" s="32" t="s">
        <v>159</v>
      </c>
      <c r="K84" s="33"/>
      <c r="L84" s="76"/>
      <c r="M84" s="76"/>
    </row>
    <row r="85" spans="1:17" x14ac:dyDescent="0.25">
      <c r="A85" s="35" t="s">
        <v>163</v>
      </c>
      <c r="B85" s="33"/>
      <c r="C85" s="76"/>
      <c r="D85" s="76"/>
      <c r="J85" s="35" t="s">
        <v>163</v>
      </c>
      <c r="K85" s="33"/>
      <c r="L85" s="76"/>
      <c r="M85" s="76"/>
    </row>
    <row r="86" spans="1:17" x14ac:dyDescent="0.25">
      <c r="A86" s="32" t="s">
        <v>164</v>
      </c>
      <c r="B86" s="33"/>
      <c r="C86" s="77"/>
      <c r="D86" s="76"/>
      <c r="J86" s="32" t="s">
        <v>164</v>
      </c>
      <c r="K86" s="33"/>
      <c r="L86" s="77"/>
      <c r="M86" s="76"/>
    </row>
    <row r="88" spans="1:17" ht="38.1" customHeight="1" x14ac:dyDescent="0.35">
      <c r="A88" s="143" t="s">
        <v>19</v>
      </c>
      <c r="B88" s="143"/>
      <c r="C88" s="143"/>
      <c r="D88" s="143"/>
      <c r="E88" s="38"/>
      <c r="F88" s="125" t="s">
        <v>22</v>
      </c>
      <c r="G88" s="126"/>
      <c r="H88" s="127"/>
      <c r="J88" s="143" t="s">
        <v>19</v>
      </c>
      <c r="K88" s="143"/>
      <c r="L88" s="143"/>
      <c r="M88" s="143"/>
      <c r="N88" s="38"/>
      <c r="O88" s="125" t="s">
        <v>22</v>
      </c>
      <c r="P88" s="126"/>
      <c r="Q88" s="127"/>
    </row>
    <row r="89" spans="1:17" x14ac:dyDescent="0.25">
      <c r="C89" s="19"/>
      <c r="D89" s="19"/>
      <c r="L89" s="19"/>
      <c r="M89" s="19"/>
    </row>
    <row r="91" spans="1:17" ht="33" customHeight="1" x14ac:dyDescent="0.25">
      <c r="A91" s="122" t="s">
        <v>191</v>
      </c>
      <c r="B91" s="122"/>
      <c r="C91" s="30" t="s">
        <v>196</v>
      </c>
      <c r="D91" s="30" t="s">
        <v>197</v>
      </c>
      <c r="F91" s="122" t="s">
        <v>192</v>
      </c>
      <c r="G91" s="122"/>
      <c r="H91" s="1" t="s">
        <v>198</v>
      </c>
      <c r="J91" s="122" t="s">
        <v>191</v>
      </c>
      <c r="K91" s="122"/>
      <c r="L91" s="30" t="s">
        <v>196</v>
      </c>
      <c r="M91" s="30" t="s">
        <v>197</v>
      </c>
      <c r="O91" s="122" t="s">
        <v>192</v>
      </c>
      <c r="P91" s="122"/>
      <c r="Q91" s="1" t="s">
        <v>198</v>
      </c>
    </row>
    <row r="92" spans="1:17" ht="22.5" customHeight="1" x14ac:dyDescent="0.25">
      <c r="A92" s="123" t="s">
        <v>14</v>
      </c>
      <c r="B92" s="123"/>
      <c r="C92" s="79">
        <f>SUM(C93:C110)</f>
        <v>0</v>
      </c>
      <c r="D92" s="79">
        <f>SUM(D93:D110)</f>
        <v>0</v>
      </c>
      <c r="F92" s="120" t="s">
        <v>14</v>
      </c>
      <c r="G92" s="121"/>
      <c r="H92" s="8">
        <f>SUM(H93:H110)</f>
        <v>0</v>
      </c>
      <c r="J92" s="123" t="s">
        <v>14</v>
      </c>
      <c r="K92" s="123"/>
      <c r="L92" s="8">
        <f>SUM(L93:L110)</f>
        <v>0</v>
      </c>
      <c r="M92" s="8">
        <f>SUM(M93:M110)</f>
        <v>0</v>
      </c>
      <c r="O92" s="120" t="s">
        <v>14</v>
      </c>
      <c r="P92" s="121"/>
      <c r="Q92" s="8">
        <f>SUM(Q93:Q110)</f>
        <v>0</v>
      </c>
    </row>
    <row r="93" spans="1:17" x14ac:dyDescent="0.25">
      <c r="A93" s="32" t="s">
        <v>173</v>
      </c>
      <c r="B93" s="33"/>
      <c r="C93" s="72"/>
      <c r="D93" s="73"/>
      <c r="F93" s="104"/>
      <c r="G93" s="105"/>
      <c r="H93" s="66"/>
      <c r="J93" s="32" t="s">
        <v>173</v>
      </c>
      <c r="K93" s="33"/>
      <c r="L93" s="72"/>
      <c r="M93" s="73"/>
      <c r="O93" s="104"/>
      <c r="P93" s="105"/>
      <c r="Q93" s="57"/>
    </row>
    <row r="94" spans="1:17" x14ac:dyDescent="0.25">
      <c r="A94" s="35" t="s">
        <v>174</v>
      </c>
      <c r="B94" s="33"/>
      <c r="C94" s="72"/>
      <c r="D94" s="73"/>
      <c r="F94" s="106"/>
      <c r="G94" s="107"/>
      <c r="H94" s="66"/>
      <c r="J94" s="35" t="s">
        <v>174</v>
      </c>
      <c r="K94" s="33"/>
      <c r="L94" s="72"/>
      <c r="M94" s="73"/>
      <c r="O94" s="106"/>
      <c r="P94" s="107"/>
      <c r="Q94" s="57"/>
    </row>
    <row r="95" spans="1:17" x14ac:dyDescent="0.25">
      <c r="A95" s="32" t="s">
        <v>175</v>
      </c>
      <c r="B95" s="33"/>
      <c r="C95" s="72"/>
      <c r="D95" s="73"/>
      <c r="F95" s="104"/>
      <c r="G95" s="105"/>
      <c r="H95" s="66"/>
      <c r="J95" s="32" t="s">
        <v>175</v>
      </c>
      <c r="K95" s="33"/>
      <c r="L95" s="72"/>
      <c r="M95" s="73"/>
      <c r="O95" s="104"/>
      <c r="P95" s="105"/>
      <c r="Q95" s="57"/>
    </row>
    <row r="96" spans="1:17" x14ac:dyDescent="0.25">
      <c r="A96" s="35" t="s">
        <v>176</v>
      </c>
      <c r="B96" s="33"/>
      <c r="C96" s="73"/>
      <c r="D96" s="73"/>
      <c r="F96" s="106"/>
      <c r="G96" s="107"/>
      <c r="H96" s="66"/>
      <c r="J96" s="35" t="s">
        <v>176</v>
      </c>
      <c r="K96" s="33"/>
      <c r="L96" s="73"/>
      <c r="M96" s="73"/>
      <c r="O96" s="106"/>
      <c r="P96" s="107"/>
      <c r="Q96" s="57"/>
    </row>
    <row r="97" spans="1:17" x14ac:dyDescent="0.25">
      <c r="A97" s="32" t="s">
        <v>177</v>
      </c>
      <c r="B97" s="33" t="s">
        <v>178</v>
      </c>
      <c r="C97" s="73"/>
      <c r="D97" s="74"/>
      <c r="F97" s="104"/>
      <c r="G97" s="105"/>
      <c r="H97" s="66"/>
      <c r="J97" s="32" t="s">
        <v>177</v>
      </c>
      <c r="K97" s="33" t="s">
        <v>178</v>
      </c>
      <c r="L97" s="73"/>
      <c r="M97" s="74"/>
      <c r="O97" s="104"/>
      <c r="P97" s="105"/>
      <c r="Q97" s="57"/>
    </row>
    <row r="98" spans="1:17" x14ac:dyDescent="0.25">
      <c r="A98" s="35" t="s">
        <v>179</v>
      </c>
      <c r="B98" s="33"/>
      <c r="C98" s="73"/>
      <c r="D98" s="73"/>
      <c r="F98" s="106"/>
      <c r="G98" s="107"/>
      <c r="H98" s="66"/>
      <c r="J98" s="35" t="s">
        <v>179</v>
      </c>
      <c r="K98" s="33"/>
      <c r="L98" s="73"/>
      <c r="M98" s="73"/>
      <c r="O98" s="106"/>
      <c r="P98" s="107"/>
      <c r="Q98" s="57"/>
    </row>
    <row r="99" spans="1:17" x14ac:dyDescent="0.25">
      <c r="A99" s="32" t="s">
        <v>180</v>
      </c>
      <c r="B99" s="33"/>
      <c r="C99" s="73"/>
      <c r="D99" s="73"/>
      <c r="F99" s="104"/>
      <c r="G99" s="105"/>
      <c r="H99" s="66"/>
      <c r="J99" s="32" t="s">
        <v>180</v>
      </c>
      <c r="K99" s="33"/>
      <c r="L99" s="73"/>
      <c r="M99" s="73"/>
      <c r="O99" s="104"/>
      <c r="P99" s="105"/>
      <c r="Q99" s="57"/>
    </row>
    <row r="100" spans="1:17" x14ac:dyDescent="0.25">
      <c r="A100" s="35" t="s">
        <v>181</v>
      </c>
      <c r="B100" s="33"/>
      <c r="C100" s="72"/>
      <c r="D100" s="73"/>
      <c r="F100" s="106"/>
      <c r="G100" s="107"/>
      <c r="H100" s="66"/>
      <c r="J100" s="35" t="s">
        <v>181</v>
      </c>
      <c r="K100" s="33"/>
      <c r="L100" s="72"/>
      <c r="M100" s="73"/>
      <c r="O100" s="106"/>
      <c r="P100" s="107"/>
      <c r="Q100" s="57"/>
    </row>
    <row r="101" spans="1:17" x14ac:dyDescent="0.25">
      <c r="A101" s="32" t="s">
        <v>1</v>
      </c>
      <c r="B101" s="33"/>
      <c r="C101" s="75"/>
      <c r="D101" s="73"/>
      <c r="F101" s="104"/>
      <c r="G101" s="105"/>
      <c r="H101" s="66"/>
      <c r="J101" s="32" t="s">
        <v>1</v>
      </c>
      <c r="K101" s="33"/>
      <c r="L101" s="75"/>
      <c r="M101" s="73"/>
      <c r="O101" s="104"/>
      <c r="P101" s="105"/>
      <c r="Q101" s="58"/>
    </row>
    <row r="102" spans="1:17" x14ac:dyDescent="0.25">
      <c r="A102" s="35" t="s">
        <v>182</v>
      </c>
      <c r="B102" s="33"/>
      <c r="C102" s="72"/>
      <c r="D102" s="73"/>
      <c r="F102" s="106"/>
      <c r="G102" s="107"/>
      <c r="H102" s="66"/>
      <c r="J102" s="35" t="s">
        <v>182</v>
      </c>
      <c r="K102" s="33"/>
      <c r="L102" s="72"/>
      <c r="M102" s="73"/>
      <c r="O102" s="106"/>
      <c r="P102" s="107"/>
      <c r="Q102" s="57"/>
    </row>
    <row r="103" spans="1:17" x14ac:dyDescent="0.25">
      <c r="A103" s="32" t="s">
        <v>183</v>
      </c>
      <c r="B103" s="33" t="s">
        <v>184</v>
      </c>
      <c r="C103" s="73"/>
      <c r="D103" s="74"/>
      <c r="F103" s="104"/>
      <c r="G103" s="105"/>
      <c r="H103" s="66"/>
      <c r="J103" s="32" t="s">
        <v>183</v>
      </c>
      <c r="K103" s="33" t="s">
        <v>184</v>
      </c>
      <c r="L103" s="73"/>
      <c r="M103" s="74"/>
      <c r="O103" s="104"/>
      <c r="P103" s="105"/>
      <c r="Q103" s="57"/>
    </row>
    <row r="104" spans="1:17" x14ac:dyDescent="0.25">
      <c r="A104" s="35" t="s">
        <v>185</v>
      </c>
      <c r="B104" s="33"/>
      <c r="C104" s="72"/>
      <c r="D104" s="73"/>
      <c r="F104" s="106"/>
      <c r="G104" s="107"/>
      <c r="H104" s="66"/>
      <c r="J104" s="35" t="s">
        <v>185</v>
      </c>
      <c r="K104" s="33"/>
      <c r="L104" s="72"/>
      <c r="M104" s="73"/>
      <c r="O104" s="106"/>
      <c r="P104" s="107"/>
      <c r="Q104" s="57"/>
    </row>
    <row r="105" spans="1:17" x14ac:dyDescent="0.25">
      <c r="A105" s="32" t="s">
        <v>9</v>
      </c>
      <c r="B105" s="33"/>
      <c r="C105" s="72"/>
      <c r="D105" s="73"/>
      <c r="F105" s="104"/>
      <c r="G105" s="105"/>
      <c r="H105" s="66"/>
      <c r="J105" s="32" t="s">
        <v>9</v>
      </c>
      <c r="K105" s="33"/>
      <c r="L105" s="72"/>
      <c r="M105" s="73"/>
      <c r="O105" s="104"/>
      <c r="P105" s="105"/>
      <c r="Q105" s="57"/>
    </row>
    <row r="106" spans="1:17" x14ac:dyDescent="0.25">
      <c r="A106" s="35" t="s">
        <v>186</v>
      </c>
      <c r="B106" s="33"/>
      <c r="C106" s="75"/>
      <c r="D106" s="73"/>
      <c r="F106" s="106"/>
      <c r="G106" s="107"/>
      <c r="H106" s="66"/>
      <c r="J106" s="35" t="s">
        <v>186</v>
      </c>
      <c r="K106" s="33"/>
      <c r="L106" s="75"/>
      <c r="M106" s="73"/>
      <c r="O106" s="106"/>
      <c r="P106" s="107"/>
      <c r="Q106" s="58"/>
    </row>
    <row r="107" spans="1:17" x14ac:dyDescent="0.25">
      <c r="A107" s="32" t="s">
        <v>187</v>
      </c>
      <c r="B107" s="33"/>
      <c r="C107" s="72"/>
      <c r="D107" s="73"/>
      <c r="F107" s="104"/>
      <c r="G107" s="105"/>
      <c r="H107" s="66"/>
      <c r="J107" s="32" t="s">
        <v>187</v>
      </c>
      <c r="K107" s="33"/>
      <c r="L107" s="72"/>
      <c r="M107" s="73"/>
      <c r="O107" s="104"/>
      <c r="P107" s="105"/>
      <c r="Q107" s="57"/>
    </row>
    <row r="108" spans="1:17" x14ac:dyDescent="0.25">
      <c r="A108" s="35" t="s">
        <v>188</v>
      </c>
      <c r="B108" s="33"/>
      <c r="C108" s="72"/>
      <c r="D108" s="73"/>
      <c r="F108" s="106"/>
      <c r="G108" s="107"/>
      <c r="H108" s="66"/>
      <c r="J108" s="35" t="s">
        <v>188</v>
      </c>
      <c r="K108" s="33"/>
      <c r="L108" s="72"/>
      <c r="M108" s="73"/>
      <c r="O108" s="106"/>
      <c r="P108" s="107"/>
      <c r="Q108" s="57"/>
    </row>
    <row r="109" spans="1:17" x14ac:dyDescent="0.25">
      <c r="A109" s="32" t="s">
        <v>189</v>
      </c>
      <c r="B109" s="33"/>
      <c r="C109" s="72"/>
      <c r="D109" s="73"/>
      <c r="F109" s="104"/>
      <c r="G109" s="105"/>
      <c r="H109" s="66"/>
      <c r="J109" s="32" t="s">
        <v>189</v>
      </c>
      <c r="K109" s="33"/>
      <c r="L109" s="72"/>
      <c r="M109" s="73"/>
      <c r="O109" s="104"/>
      <c r="P109" s="105"/>
      <c r="Q109" s="57"/>
    </row>
    <row r="110" spans="1:17" x14ac:dyDescent="0.25">
      <c r="A110" s="35" t="s">
        <v>190</v>
      </c>
      <c r="B110" s="33"/>
      <c r="C110" s="72"/>
      <c r="D110" s="73"/>
      <c r="F110" s="106"/>
      <c r="G110" s="107"/>
      <c r="H110" s="66"/>
      <c r="J110" s="35" t="s">
        <v>190</v>
      </c>
      <c r="K110" s="33"/>
      <c r="L110" s="72"/>
      <c r="M110" s="73"/>
      <c r="O110" s="106"/>
      <c r="P110" s="107"/>
      <c r="Q110" s="57"/>
    </row>
    <row r="111" spans="1:17" x14ac:dyDescent="0.25">
      <c r="A111" s="36"/>
      <c r="B111" s="37"/>
      <c r="C111" s="36"/>
      <c r="D111" s="37"/>
      <c r="E111" s="19"/>
      <c r="F111" s="37"/>
      <c r="G111" s="37"/>
      <c r="H111" s="36"/>
      <c r="J111" s="36"/>
      <c r="K111" s="37"/>
      <c r="L111" s="36"/>
      <c r="M111" s="37"/>
      <c r="N111" s="19"/>
      <c r="O111" s="37"/>
      <c r="P111" s="37"/>
      <c r="Q111" s="36"/>
    </row>
    <row r="112" spans="1:17" x14ac:dyDescent="0.25">
      <c r="A112" s="36"/>
      <c r="B112" s="37"/>
      <c r="C112" s="36"/>
      <c r="D112" s="37"/>
      <c r="E112" s="19"/>
      <c r="F112" s="37"/>
      <c r="G112" s="37"/>
      <c r="H112" s="36"/>
      <c r="J112" s="36"/>
      <c r="K112" s="37"/>
      <c r="L112" s="36"/>
      <c r="M112" s="37"/>
      <c r="N112" s="19"/>
      <c r="O112" s="37"/>
      <c r="P112" s="37"/>
      <c r="Q112" s="36"/>
    </row>
    <row r="113" spans="1:35" ht="33" customHeight="1" x14ac:dyDescent="0.25">
      <c r="A113" s="143" t="s">
        <v>193</v>
      </c>
      <c r="B113" s="143"/>
      <c r="C113" s="143"/>
      <c r="D113" s="143"/>
      <c r="E113" s="143"/>
      <c r="F113" s="143"/>
      <c r="G113" s="143"/>
      <c r="H113" s="143"/>
      <c r="J113" s="143" t="s">
        <v>193</v>
      </c>
      <c r="K113" s="143"/>
      <c r="L113" s="143"/>
      <c r="M113" s="143"/>
      <c r="N113" s="143"/>
      <c r="O113" s="143"/>
      <c r="P113" s="143"/>
      <c r="Q113" s="143"/>
    </row>
    <row r="114" spans="1:35" ht="18" customHeight="1" x14ac:dyDescent="0.25">
      <c r="A114" s="9"/>
      <c r="B114" s="9"/>
      <c r="C114" s="9"/>
      <c r="D114" s="9"/>
      <c r="E114" s="11"/>
      <c r="J114" s="9"/>
      <c r="K114" s="9"/>
      <c r="L114" s="9"/>
      <c r="M114" s="9"/>
      <c r="N114" s="14"/>
    </row>
    <row r="115" spans="1:35" ht="30.75" customHeight="1" x14ac:dyDescent="0.25">
      <c r="A115" s="10" t="s">
        <v>23</v>
      </c>
      <c r="B115" s="10" t="s">
        <v>24</v>
      </c>
      <c r="C115" s="10" t="s">
        <v>26</v>
      </c>
      <c r="D115" s="85" t="s">
        <v>221</v>
      </c>
      <c r="E115" s="10" t="s">
        <v>27</v>
      </c>
      <c r="J115" s="16" t="s">
        <v>23</v>
      </c>
      <c r="K115" s="16" t="s">
        <v>24</v>
      </c>
      <c r="L115" s="16" t="s">
        <v>26</v>
      </c>
      <c r="M115" s="16" t="s">
        <v>18</v>
      </c>
      <c r="N115" s="16" t="s">
        <v>27</v>
      </c>
    </row>
    <row r="116" spans="1:35" ht="30" x14ac:dyDescent="0.25">
      <c r="A116" s="137" t="s">
        <v>195</v>
      </c>
      <c r="B116" s="40" t="s">
        <v>25</v>
      </c>
      <c r="C116" s="41">
        <v>49.15</v>
      </c>
      <c r="D116" s="46">
        <f>C15</f>
        <v>0</v>
      </c>
      <c r="E116" s="47">
        <f>C116*D116</f>
        <v>0</v>
      </c>
      <c r="J116" s="137" t="s">
        <v>195</v>
      </c>
      <c r="K116" s="40" t="s">
        <v>25</v>
      </c>
      <c r="L116" s="41">
        <v>49.15</v>
      </c>
      <c r="M116" s="46">
        <f>L15</f>
        <v>0</v>
      </c>
      <c r="N116" s="47">
        <f>L116*M116</f>
        <v>0</v>
      </c>
    </row>
    <row r="117" spans="1:35" ht="30" x14ac:dyDescent="0.25">
      <c r="A117" s="138"/>
      <c r="B117" s="42" t="s">
        <v>30</v>
      </c>
      <c r="C117" s="43">
        <v>25.55</v>
      </c>
      <c r="D117" s="48">
        <f>D15</f>
        <v>0</v>
      </c>
      <c r="E117" s="49">
        <f>C117*D117</f>
        <v>0</v>
      </c>
      <c r="J117" s="138"/>
      <c r="K117" s="42" t="s">
        <v>30</v>
      </c>
      <c r="L117" s="43">
        <v>25.55</v>
      </c>
      <c r="M117" s="48">
        <f>M15</f>
        <v>0</v>
      </c>
      <c r="N117" s="49">
        <f t="shared" ref="N117:N121" si="0">L117*M117</f>
        <v>0</v>
      </c>
    </row>
    <row r="118" spans="1:35" ht="36.75" customHeight="1" x14ac:dyDescent="0.25">
      <c r="A118" s="139" t="s">
        <v>21</v>
      </c>
      <c r="B118" s="140"/>
      <c r="C118" s="44">
        <v>0</v>
      </c>
      <c r="D118" s="48">
        <f>H15</f>
        <v>0</v>
      </c>
      <c r="E118" s="49">
        <f t="shared" ref="E118:E121" si="1">C118*D118</f>
        <v>0</v>
      </c>
      <c r="J118" s="139" t="s">
        <v>21</v>
      </c>
      <c r="K118" s="140"/>
      <c r="L118" s="44">
        <v>0</v>
      </c>
      <c r="M118" s="48">
        <f>Q15</f>
        <v>0</v>
      </c>
      <c r="N118" s="49">
        <f t="shared" si="0"/>
        <v>0</v>
      </c>
    </row>
    <row r="119" spans="1:35" ht="30" x14ac:dyDescent="0.25">
      <c r="A119" s="138" t="s">
        <v>20</v>
      </c>
      <c r="B119" s="42" t="s">
        <v>25</v>
      </c>
      <c r="C119" s="43">
        <v>49.15</v>
      </c>
      <c r="D119" s="48">
        <f>C92</f>
        <v>0</v>
      </c>
      <c r="E119" s="49">
        <f t="shared" si="1"/>
        <v>0</v>
      </c>
      <c r="J119" s="138" t="s">
        <v>20</v>
      </c>
      <c r="K119" s="42" t="s">
        <v>25</v>
      </c>
      <c r="L119" s="43">
        <v>49.15</v>
      </c>
      <c r="M119" s="48">
        <f>L92</f>
        <v>0</v>
      </c>
      <c r="N119" s="49">
        <f t="shared" si="0"/>
        <v>0</v>
      </c>
      <c r="AI119"/>
    </row>
    <row r="120" spans="1:35" ht="30" x14ac:dyDescent="0.25">
      <c r="A120" s="138"/>
      <c r="B120" s="42" t="s">
        <v>30</v>
      </c>
      <c r="C120" s="43">
        <v>25.55</v>
      </c>
      <c r="D120" s="48">
        <f>D92</f>
        <v>0</v>
      </c>
      <c r="E120" s="49">
        <f>C120*D120</f>
        <v>0</v>
      </c>
      <c r="J120" s="138"/>
      <c r="K120" s="42" t="s">
        <v>30</v>
      </c>
      <c r="L120" s="43">
        <v>25.55</v>
      </c>
      <c r="M120" s="48">
        <f>M92</f>
        <v>0</v>
      </c>
      <c r="N120" s="49">
        <f t="shared" si="0"/>
        <v>0</v>
      </c>
    </row>
    <row r="121" spans="1:35" ht="32.25" customHeight="1" x14ac:dyDescent="0.25">
      <c r="A121" s="141" t="s">
        <v>22</v>
      </c>
      <c r="B121" s="142"/>
      <c r="C121" s="45">
        <v>0</v>
      </c>
      <c r="D121" s="50">
        <f>H92</f>
        <v>0</v>
      </c>
      <c r="E121" s="51">
        <f t="shared" si="1"/>
        <v>0</v>
      </c>
      <c r="J121" s="141" t="s">
        <v>22</v>
      </c>
      <c r="K121" s="142"/>
      <c r="L121" s="45">
        <v>0</v>
      </c>
      <c r="M121" s="50">
        <f>Q92</f>
        <v>0</v>
      </c>
      <c r="N121" s="51">
        <f t="shared" si="0"/>
        <v>0</v>
      </c>
    </row>
    <row r="122" spans="1:35" x14ac:dyDescent="0.25">
      <c r="A122" s="134" t="s">
        <v>0</v>
      </c>
      <c r="B122" s="135"/>
      <c r="C122" s="136"/>
      <c r="D122" s="26">
        <f>SUM(D116:D121)</f>
        <v>0</v>
      </c>
      <c r="E122" s="21">
        <f>SUM(E116:E121)</f>
        <v>0</v>
      </c>
      <c r="J122" s="134" t="s">
        <v>0</v>
      </c>
      <c r="K122" s="135"/>
      <c r="L122" s="136"/>
      <c r="M122" s="26">
        <f>SUM(M116:M121)</f>
        <v>0</v>
      </c>
      <c r="N122" s="21">
        <f>SUM(N116:N121)</f>
        <v>0</v>
      </c>
    </row>
    <row r="123" spans="1:35" x14ac:dyDescent="0.25">
      <c r="A123" s="24"/>
      <c r="B123" s="24"/>
      <c r="C123" s="9"/>
      <c r="D123" s="22"/>
      <c r="E123" s="22"/>
      <c r="J123" s="24"/>
      <c r="K123" s="24"/>
      <c r="L123" s="9"/>
      <c r="M123" s="22"/>
      <c r="N123" s="22"/>
    </row>
    <row r="124" spans="1:35" ht="18" customHeight="1" x14ac:dyDescent="0.25">
      <c r="A124" s="29" t="s">
        <v>11</v>
      </c>
      <c r="B124" s="133" t="str">
        <f>IF(E122&lt;2000,"Le plancher de dépense n'est pas respecté, votre dossier n'est pas éligible","le plancher de dépense éligible est respecté")</f>
        <v>Le plancher de dépense n'est pas respecté, votre dossier n'est pas éligible</v>
      </c>
      <c r="C124" s="133"/>
      <c r="D124" s="133"/>
      <c r="E124" s="133"/>
      <c r="J124" s="29" t="s">
        <v>11</v>
      </c>
      <c r="K124" s="133" t="str">
        <f>IF(N122&lt;2000,"Le plancher de dépense n'est pas respecté, votre dossier n'est pas éligible","le plancher de dépense éligible est respecté")</f>
        <v>Le plancher de dépense n'est pas respecté, votre dossier n'est pas éligible</v>
      </c>
      <c r="L124" s="133"/>
      <c r="M124" s="133"/>
      <c r="N124" s="133"/>
    </row>
    <row r="125" spans="1:35" ht="18" customHeight="1" x14ac:dyDescent="0.25">
      <c r="A125" s="29" t="s">
        <v>29</v>
      </c>
      <c r="B125" s="52" t="e">
        <f>D122/B10</f>
        <v>#DIV/0!</v>
      </c>
      <c r="C125" s="132" t="e">
        <f>IF(B125&lt;30,"La densité minimale n'est pas respectée",IF(B125&gt;100,"La densité maximale n'est pas respectée","les densités à l'Ha sont bien respectées"))</f>
        <v>#DIV/0!</v>
      </c>
      <c r="D125" s="132"/>
      <c r="E125" s="132"/>
      <c r="J125" s="29" t="s">
        <v>29</v>
      </c>
      <c r="K125" s="52" t="e">
        <f>M122/K10</f>
        <v>#DIV/0!</v>
      </c>
      <c r="L125" s="132" t="e">
        <f>IF(K125&lt;30,"La densité minimale n'est pas respectée",IF(K125&gt;100,"La densité maximale n'est pas respectée","les densités à l'Ha sont bien respectées"))</f>
        <v>#DIV/0!</v>
      </c>
      <c r="M125" s="132"/>
      <c r="N125" s="132"/>
    </row>
    <row r="126" spans="1:35" ht="18" customHeight="1" x14ac:dyDescent="0.25">
      <c r="A126" s="18"/>
      <c r="B126" s="18"/>
      <c r="C126" s="11"/>
      <c r="D126" s="11"/>
      <c r="E126" s="11"/>
      <c r="J126" s="18"/>
      <c r="K126" s="18"/>
      <c r="L126" s="14"/>
      <c r="M126" s="14"/>
      <c r="N126" s="14"/>
    </row>
    <row r="127" spans="1:35" ht="18" customHeight="1" x14ac:dyDescent="0.25">
      <c r="A127" s="29" t="s">
        <v>28</v>
      </c>
      <c r="B127" s="31" t="e">
        <f>(D119+D120)/(D119+D120+D116+D117)</f>
        <v>#DIV/0!</v>
      </c>
      <c r="C127" s="11"/>
      <c r="D127" s="11"/>
      <c r="E127" s="11"/>
      <c r="J127" s="86" t="s">
        <v>15</v>
      </c>
      <c r="K127" s="87"/>
      <c r="L127" s="87"/>
      <c r="M127" s="87"/>
      <c r="N127" s="88"/>
    </row>
    <row r="128" spans="1:35" ht="18" customHeight="1" x14ac:dyDescent="0.25">
      <c r="A128" s="27" t="s">
        <v>8</v>
      </c>
      <c r="B128" s="28" t="e">
        <f>IF(B127&lt;0.1,60%,40%)</f>
        <v>#DIV/0!</v>
      </c>
      <c r="C128" s="11"/>
      <c r="D128" s="11"/>
      <c r="E128" s="11"/>
      <c r="J128" s="89" t="s">
        <v>216</v>
      </c>
      <c r="K128" s="89"/>
      <c r="L128" s="82"/>
      <c r="M128" s="90" t="e">
        <f>IF(L138&gt;L129,"l'aide pour la maitrise d'œuvre doit être plafonnée au De Minimis disponible","de minimis OK")</f>
        <v>#DIV/0!</v>
      </c>
      <c r="N128" s="90"/>
    </row>
    <row r="129" spans="1:14" ht="18" customHeight="1" x14ac:dyDescent="0.25">
      <c r="A129" s="18"/>
      <c r="B129" s="18"/>
      <c r="C129" s="11"/>
      <c r="D129" s="11"/>
      <c r="E129" s="11"/>
      <c r="J129" s="91" t="s">
        <v>217</v>
      </c>
      <c r="K129" s="91"/>
      <c r="L129" s="83">
        <f>20000-L128</f>
        <v>20000</v>
      </c>
      <c r="M129" s="90"/>
      <c r="N129" s="90"/>
    </row>
    <row r="130" spans="1:14" ht="18" customHeight="1" x14ac:dyDescent="0.25">
      <c r="E130" s="11"/>
      <c r="J130" s="18"/>
      <c r="K130" s="81"/>
      <c r="L130" s="80"/>
      <c r="M130" s="80"/>
      <c r="N130" s="80"/>
    </row>
    <row r="131" spans="1:14" ht="18" customHeight="1" x14ac:dyDescent="0.25">
      <c r="A131" s="25"/>
      <c r="B131" s="12" t="s">
        <v>218</v>
      </c>
      <c r="C131" s="12" t="s">
        <v>10</v>
      </c>
      <c r="D131" s="12" t="s">
        <v>6</v>
      </c>
      <c r="E131" s="11"/>
      <c r="N131" s="14"/>
    </row>
    <row r="132" spans="1:14" ht="18" customHeight="1" x14ac:dyDescent="0.25">
      <c r="A132" s="4" t="s">
        <v>4</v>
      </c>
      <c r="B132" s="23">
        <f>E122</f>
        <v>0</v>
      </c>
      <c r="C132" s="23" t="e">
        <f>B132*B128</f>
        <v>#DIV/0!</v>
      </c>
      <c r="D132" s="67" t="e">
        <f>MIN(SUM(C132:C133),10000)-C133</f>
        <v>#DIV/0!</v>
      </c>
      <c r="E132" s="11"/>
      <c r="J132" s="29" t="s">
        <v>28</v>
      </c>
      <c r="K132" s="31" t="e">
        <f>(M119+M120)/(M119+M120+M116+M117)</f>
        <v>#DIV/0!</v>
      </c>
      <c r="L132" s="14"/>
      <c r="M132" s="14"/>
      <c r="N132" s="14"/>
    </row>
    <row r="133" spans="1:14" ht="30" x14ac:dyDescent="0.25">
      <c r="A133" s="55" t="s">
        <v>202</v>
      </c>
      <c r="B133" s="23">
        <v>1500</v>
      </c>
      <c r="C133" s="56" t="e">
        <f>B133*B128</f>
        <v>#DIV/0!</v>
      </c>
      <c r="D133" s="67" t="e">
        <f>C133</f>
        <v>#DIV/0!</v>
      </c>
      <c r="J133" s="27" t="s">
        <v>8</v>
      </c>
      <c r="K133" s="28" t="e">
        <f>IF(K132&lt;0.1,60%,40%)</f>
        <v>#DIV/0!</v>
      </c>
      <c r="L133" s="14"/>
      <c r="M133" s="14"/>
    </row>
    <row r="134" spans="1:14" x14ac:dyDescent="0.25">
      <c r="C134" s="68" t="s">
        <v>0</v>
      </c>
      <c r="D134" s="69" t="e">
        <f>SUM(D132:D133)</f>
        <v>#DIV/0!</v>
      </c>
      <c r="J134" s="18"/>
      <c r="K134" s="18"/>
      <c r="L134" s="14"/>
      <c r="M134" s="14"/>
    </row>
    <row r="136" spans="1:14" x14ac:dyDescent="0.25">
      <c r="J136" s="25"/>
      <c r="K136" s="15" t="s">
        <v>5</v>
      </c>
      <c r="L136" s="15" t="s">
        <v>10</v>
      </c>
      <c r="M136" s="15" t="s">
        <v>6</v>
      </c>
    </row>
    <row r="137" spans="1:14" x14ac:dyDescent="0.25">
      <c r="J137" s="4" t="s">
        <v>4</v>
      </c>
      <c r="K137" s="23">
        <f>N122</f>
        <v>0</v>
      </c>
      <c r="L137" s="23" t="e">
        <f>K137*K133</f>
        <v>#DIV/0!</v>
      </c>
      <c r="M137" s="61" t="e">
        <f>MIN(SUM(L137:L138),10000)-L138</f>
        <v>#DIV/0!</v>
      </c>
    </row>
    <row r="138" spans="1:14" ht="30" x14ac:dyDescent="0.25">
      <c r="J138" s="55" t="s">
        <v>202</v>
      </c>
      <c r="K138" s="23">
        <v>1500</v>
      </c>
      <c r="L138" s="84" t="e">
        <f>K138*K133</f>
        <v>#DIV/0!</v>
      </c>
      <c r="M138" s="62" t="e">
        <f>L138</f>
        <v>#DIV/0!</v>
      </c>
    </row>
    <row r="139" spans="1:14" x14ac:dyDescent="0.25">
      <c r="L139" s="68" t="s">
        <v>0</v>
      </c>
      <c r="M139" s="69" t="e">
        <f>SUM(M137:M138)</f>
        <v>#DIV/0!</v>
      </c>
    </row>
  </sheetData>
  <mergeCells count="134">
    <mergeCell ref="Z29:Z30"/>
    <mergeCell ref="AA29:AA30"/>
    <mergeCell ref="T31:U31"/>
    <mergeCell ref="L125:N125"/>
    <mergeCell ref="J118:K118"/>
    <mergeCell ref="J119:J120"/>
    <mergeCell ref="J121:K121"/>
    <mergeCell ref="J122:L122"/>
    <mergeCell ref="K124:N124"/>
    <mergeCell ref="O104:P104"/>
    <mergeCell ref="O105:P105"/>
    <mergeCell ref="O106:P106"/>
    <mergeCell ref="O107:P107"/>
    <mergeCell ref="O108:P108"/>
    <mergeCell ref="O109:P109"/>
    <mergeCell ref="O110:P110"/>
    <mergeCell ref="J113:Q113"/>
    <mergeCell ref="J116:J117"/>
    <mergeCell ref="O95:P95"/>
    <mergeCell ref="O96:P96"/>
    <mergeCell ref="O97:P97"/>
    <mergeCell ref="O98:P98"/>
    <mergeCell ref="O15:P15"/>
    <mergeCell ref="J88:M88"/>
    <mergeCell ref="O88:Q88"/>
    <mergeCell ref="J91:K91"/>
    <mergeCell ref="O91:P91"/>
    <mergeCell ref="J92:K92"/>
    <mergeCell ref="O92:P92"/>
    <mergeCell ref="O93:P93"/>
    <mergeCell ref="O94:P94"/>
    <mergeCell ref="K1:Q1"/>
    <mergeCell ref="K2:Q2"/>
    <mergeCell ref="K3:Q3"/>
    <mergeCell ref="K7:M7"/>
    <mergeCell ref="B1:H1"/>
    <mergeCell ref="A4:H4"/>
    <mergeCell ref="B2:H2"/>
    <mergeCell ref="B3:H3"/>
    <mergeCell ref="J4:AA4"/>
    <mergeCell ref="C125:E125"/>
    <mergeCell ref="B124:E124"/>
    <mergeCell ref="A122:C122"/>
    <mergeCell ref="F94:G94"/>
    <mergeCell ref="F95:G95"/>
    <mergeCell ref="F96:G96"/>
    <mergeCell ref="F97:G97"/>
    <mergeCell ref="A12:D12"/>
    <mergeCell ref="A116:A117"/>
    <mergeCell ref="A119:A120"/>
    <mergeCell ref="A118:B118"/>
    <mergeCell ref="A121:B121"/>
    <mergeCell ref="A92:B92"/>
    <mergeCell ref="A113:H113"/>
    <mergeCell ref="F105:G105"/>
    <mergeCell ref="F106:G106"/>
    <mergeCell ref="F107:G107"/>
    <mergeCell ref="F108:G108"/>
    <mergeCell ref="F109:G109"/>
    <mergeCell ref="A14:B14"/>
    <mergeCell ref="F14:G14"/>
    <mergeCell ref="A88:D88"/>
    <mergeCell ref="A91:B91"/>
    <mergeCell ref="F93:G93"/>
    <mergeCell ref="T12:AA12"/>
    <mergeCell ref="F12:H12"/>
    <mergeCell ref="A5:H5"/>
    <mergeCell ref="F110:G110"/>
    <mergeCell ref="F99:G99"/>
    <mergeCell ref="F100:G100"/>
    <mergeCell ref="F101:G101"/>
    <mergeCell ref="F103:G103"/>
    <mergeCell ref="F104:G104"/>
    <mergeCell ref="F102:G102"/>
    <mergeCell ref="F98:G98"/>
    <mergeCell ref="F92:G92"/>
    <mergeCell ref="F91:G91"/>
    <mergeCell ref="A15:B15"/>
    <mergeCell ref="F15:G15"/>
    <mergeCell ref="F88:H88"/>
    <mergeCell ref="B8:D8"/>
    <mergeCell ref="B7:D7"/>
    <mergeCell ref="J12:M12"/>
    <mergeCell ref="O12:Q12"/>
    <mergeCell ref="J14:K14"/>
    <mergeCell ref="O14:P14"/>
    <mergeCell ref="J15:K15"/>
    <mergeCell ref="U26:U27"/>
    <mergeCell ref="Z20:Z21"/>
    <mergeCell ref="Z19:AA19"/>
    <mergeCell ref="U22:U23"/>
    <mergeCell ref="V22:V23"/>
    <mergeCell ref="Z26:Z28"/>
    <mergeCell ref="AA26:AA28"/>
    <mergeCell ref="U28:U29"/>
    <mergeCell ref="T26:T29"/>
    <mergeCell ref="T30:U30"/>
    <mergeCell ref="AA20:AA21"/>
    <mergeCell ref="W22:W23"/>
    <mergeCell ref="X22:X23"/>
    <mergeCell ref="Y22:Y23"/>
    <mergeCell ref="T22:T25"/>
    <mergeCell ref="Z22:Z23"/>
    <mergeCell ref="AA22:AA23"/>
    <mergeCell ref="Z24:Z25"/>
    <mergeCell ref="AA24:AA25"/>
    <mergeCell ref="U24:U25"/>
    <mergeCell ref="V24:V25"/>
    <mergeCell ref="W24:W25"/>
    <mergeCell ref="X24:X25"/>
    <mergeCell ref="Y24:Y25"/>
    <mergeCell ref="V26:V27"/>
    <mergeCell ref="J127:N127"/>
    <mergeCell ref="J128:K128"/>
    <mergeCell ref="M128:N129"/>
    <mergeCell ref="J129:K129"/>
    <mergeCell ref="W26:W27"/>
    <mergeCell ref="T19:Y19"/>
    <mergeCell ref="T20:U21"/>
    <mergeCell ref="V20:V21"/>
    <mergeCell ref="W20:W21"/>
    <mergeCell ref="X20:X21"/>
    <mergeCell ref="Y20:Y21"/>
    <mergeCell ref="V28:V29"/>
    <mergeCell ref="W28:W29"/>
    <mergeCell ref="X28:X29"/>
    <mergeCell ref="Y28:Y29"/>
    <mergeCell ref="Y26:Y27"/>
    <mergeCell ref="X26:X27"/>
    <mergeCell ref="O99:P99"/>
    <mergeCell ref="O100:P100"/>
    <mergeCell ref="O101:P101"/>
    <mergeCell ref="O102:P102"/>
    <mergeCell ref="O103:P103"/>
  </mergeCells>
  <conditionalFormatting sqref="B124 C126:C129 L126 L132:L134">
    <cfRule type="containsText" dxfId="17" priority="23" operator="containsText" text="le plancher de dépense éligible est respecté">
      <formula>NOT(ISERROR(SEARCH("le plancher de dépense éligible est respecté",B124)))</formula>
    </cfRule>
    <cfRule type="containsText" dxfId="16" priority="24" operator="containsText" text="Le plancher de dépense n'est pas respecté, votre dossier n'est pas éligible">
      <formula>NOT(ISERROR(SEARCH("Le plancher de dépense n'est pas respecté, votre dossier n'est pas éligible",B124)))</formula>
    </cfRule>
  </conditionalFormatting>
  <conditionalFormatting sqref="C125">
    <cfRule type="containsText" dxfId="15" priority="19" operator="containsText" text="le plancher de dépense éligible est respecté">
      <formula>NOT(ISERROR(SEARCH("le plancher de dépense éligible est respecté",C125)))</formula>
    </cfRule>
    <cfRule type="containsText" dxfId="14" priority="20" operator="containsText" text="Le plancher de dépense n'est pas respecté, votre dossier n'est pas éligible">
      <formula>NOT(ISERROR(SEARCH("Le plancher de dépense n'est pas respecté, votre dossier n'est pas éligible",C125)))</formula>
    </cfRule>
  </conditionalFormatting>
  <conditionalFormatting sqref="C125:E125">
    <cfRule type="containsText" dxfId="13" priority="15" operator="containsText" text="les densités à l'Ha sont bien respectées">
      <formula>NOT(ISERROR(SEARCH("les densités à l'Ha sont bien respectées",C125)))</formula>
    </cfRule>
    <cfRule type="containsText" dxfId="12" priority="16" operator="containsText" text="La densité maximale n'est pas respectée">
      <formula>NOT(ISERROR(SEARCH("La densité maximale n'est pas respectée",C125)))</formula>
    </cfRule>
    <cfRule type="containsText" dxfId="11" priority="17" operator="containsText" text="La densité minimale n'est pas respectée">
      <formula>NOT(ISERROR(SEARCH("La densité minimale n'est pas respectée",C125)))</formula>
    </cfRule>
    <cfRule type="containsText" dxfId="10" priority="18" operator="containsText" text="les densités sont bien respectées">
      <formula>NOT(ISERROR(SEARCH("les densités sont bien respectées",C125)))</formula>
    </cfRule>
  </conditionalFormatting>
  <conditionalFormatting sqref="K124">
    <cfRule type="containsText" dxfId="9" priority="13" operator="containsText" text="le plancher de dépense éligible est respecté">
      <formula>NOT(ISERROR(SEARCH("le plancher de dépense éligible est respecté",K124)))</formula>
    </cfRule>
    <cfRule type="containsText" dxfId="8" priority="14" operator="containsText" text="Le plancher de dépense n'est pas respecté, votre dossier n'est pas éligible">
      <formula>NOT(ISERROR(SEARCH("Le plancher de dépense n'est pas respecté, votre dossier n'est pas éligible",K124)))</formula>
    </cfRule>
  </conditionalFormatting>
  <conditionalFormatting sqref="L125">
    <cfRule type="containsText" dxfId="7" priority="11" operator="containsText" text="le plancher de dépense éligible est respecté">
      <formula>NOT(ISERROR(SEARCH("le plancher de dépense éligible est respecté",L125)))</formula>
    </cfRule>
    <cfRule type="containsText" dxfId="6" priority="12" operator="containsText" text="Le plancher de dépense n'est pas respecté, votre dossier n'est pas éligible">
      <formula>NOT(ISERROR(SEARCH("Le plancher de dépense n'est pas respecté, votre dossier n'est pas éligible",L125)))</formula>
    </cfRule>
  </conditionalFormatting>
  <conditionalFormatting sqref="L125:N125">
    <cfRule type="containsText" dxfId="5" priority="7" operator="containsText" text="les densités à l'Ha sont bien respectées">
      <formula>NOT(ISERROR(SEARCH("les densités à l'Ha sont bien respectées",L125)))</formula>
    </cfRule>
    <cfRule type="containsText" dxfId="4" priority="8" operator="containsText" text="La densité maximale n'est pas respectée">
      <formula>NOT(ISERROR(SEARCH("La densité maximale n'est pas respectée",L125)))</formula>
    </cfRule>
    <cfRule type="containsText" dxfId="3" priority="9" operator="containsText" text="La densité minimale n'est pas respectée">
      <formula>NOT(ISERROR(SEARCH("La densité minimale n'est pas respectée",L125)))</formula>
    </cfRule>
    <cfRule type="containsText" dxfId="2" priority="10" operator="containsText" text="les densités sont bien respectées">
      <formula>NOT(ISERROR(SEARCH("les densités sont bien respectées",L125)))</formula>
    </cfRule>
  </conditionalFormatting>
  <conditionalFormatting sqref="L130:N130 M128">
    <cfRule type="containsText" dxfId="1" priority="1" operator="containsText" text="de minimis OK">
      <formula>NOT(ISERROR(SEARCH("de minimis OK",L128)))</formula>
    </cfRule>
    <cfRule type="containsText" dxfId="0" priority="2" operator="containsText" text="l'aide pour la maitrise d'œuvre doit être plafonnée au de minimis disponible">
      <formula>NOT(ISERROR(SEARCH("l'aide pour la maitrise d'œuvre doit être plafonnée au de minimis disponible",L128)))</formula>
    </cfRule>
  </conditionalFormatting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9862F-40DB-4DCD-8491-DE18C2722CE6}">
  <dimension ref="A1:A3"/>
  <sheetViews>
    <sheetView workbookViewId="0">
      <selection activeCell="C14" sqref="C14"/>
    </sheetView>
  </sheetViews>
  <sheetFormatPr baseColWidth="10" defaultRowHeight="15" x14ac:dyDescent="0.25"/>
  <cols>
    <col min="2" max="2" width="11.5703125" customWidth="1"/>
  </cols>
  <sheetData>
    <row r="1" spans="1:1" x14ac:dyDescent="0.25">
      <c r="A1" t="s">
        <v>7</v>
      </c>
    </row>
    <row r="2" spans="1:1" x14ac:dyDescent="0.25">
      <c r="A2" t="s">
        <v>200</v>
      </c>
    </row>
    <row r="3" spans="1:1" x14ac:dyDescent="0.25">
      <c r="A3" t="s">
        <v>201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SYSTEMES AGROFORESTIERS</vt:lpstr>
      <vt:lpstr>listes</vt:lpstr>
      <vt:lpstr>'SYSTEMES AGROFORESTIERS'!Zone_d_impression</vt:lpstr>
    </vt:vector>
  </TitlesOfParts>
  <Company>Conseil Régional Midi Pyrénées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TARDIVO Caroline</dc:creator>
  <cp:lastModifiedBy>TARDIVO Caroline</cp:lastModifiedBy>
  <cp:lastPrinted>2023-04-17T08:35:59Z</cp:lastPrinted>
  <dcterms:created xsi:type="dcterms:W3CDTF">2019-12-02T10:30:23Z</dcterms:created>
  <dcterms:modified xsi:type="dcterms:W3CDTF">2023-08-14T08:28:18Z</dcterms:modified>
</cp:coreProperties>
</file>