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rmp.loc\occitanie\DELTAA\DA_FATADC\SFA2A\1_Coordination Plantations\1-CULTURES EMERGENTES - AGROFORESTERIE\2-Annexes et modeles dépôt\Demande d'aide\"/>
    </mc:Choice>
  </mc:AlternateContent>
  <xr:revisionPtr revIDLastSave="0" documentId="13_ncr:1_{857FF265-7FEA-4AC4-AB54-0050ACB6D678}" xr6:coauthVersionLast="47" xr6:coauthVersionMax="47" xr10:uidLastSave="{00000000-0000-0000-0000-000000000000}"/>
  <bookViews>
    <workbookView xWindow="28680" yWindow="-120" windowWidth="25440" windowHeight="15390" xr2:uid="{00000000-000D-0000-FFFF-FFFF00000000}"/>
  </bookViews>
  <sheets>
    <sheet name="CULTURES EMERGENTES" sheetId="2" r:id="rId1"/>
    <sheet name="listes" sheetId="6" r:id="rId2"/>
  </sheets>
  <definedNames>
    <definedName name="_xlnm.Print_Area" localSheetId="0">'CULTURES EMERGENTES'!$A$1:$N$84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2" l="1"/>
  <c r="U32" i="2"/>
  <c r="AK31" i="2" s="1"/>
  <c r="I32" i="2"/>
  <c r="Q23" i="2"/>
  <c r="AI20" i="2" s="1"/>
  <c r="C23" i="2"/>
  <c r="AG20" i="2" s="1"/>
  <c r="AA20" i="2"/>
  <c r="G7" i="6" l="1"/>
  <c r="G6" i="6"/>
  <c r="V14" i="2"/>
  <c r="P42" i="2"/>
  <c r="P14" i="2" s="1"/>
  <c r="P23" i="2" s="1"/>
  <c r="AH20" i="2" s="1"/>
  <c r="M20" i="2"/>
  <c r="M22" i="2"/>
  <c r="B42" i="2"/>
  <c r="B14" i="2" s="1"/>
  <c r="B23" i="2" s="1"/>
  <c r="AH30" i="2" l="1"/>
  <c r="X14" i="2"/>
  <c r="S14" i="2"/>
  <c r="G8" i="6"/>
  <c r="P32" i="2" s="1"/>
  <c r="L14" i="2"/>
  <c r="H14" i="2"/>
  <c r="J14" i="2"/>
  <c r="E14" i="2"/>
  <c r="AA21" i="2"/>
  <c r="Z19" i="2"/>
  <c r="X19" i="2"/>
  <c r="V19" i="2"/>
  <c r="S19" i="2"/>
  <c r="Z18" i="2"/>
  <c r="X18" i="2"/>
  <c r="V18" i="2"/>
  <c r="S18" i="2"/>
  <c r="Z17" i="2"/>
  <c r="X17" i="2"/>
  <c r="V17" i="2"/>
  <c r="S17" i="2"/>
  <c r="Z16" i="2"/>
  <c r="X16" i="2"/>
  <c r="V16" i="2"/>
  <c r="S16" i="2"/>
  <c r="Z15" i="2"/>
  <c r="X15" i="2"/>
  <c r="V15" i="2"/>
  <c r="S15" i="2"/>
  <c r="Z14" i="2"/>
  <c r="M21" i="2"/>
  <c r="L15" i="2"/>
  <c r="L16" i="2"/>
  <c r="L17" i="2"/>
  <c r="L18" i="2"/>
  <c r="L19" i="2"/>
  <c r="J15" i="2"/>
  <c r="J16" i="2"/>
  <c r="J17" i="2"/>
  <c r="J18" i="2"/>
  <c r="J19" i="2"/>
  <c r="H15" i="2"/>
  <c r="H16" i="2"/>
  <c r="H17" i="2"/>
  <c r="H18" i="2"/>
  <c r="H19" i="2"/>
  <c r="E15" i="2"/>
  <c r="E16" i="2"/>
  <c r="E17" i="2"/>
  <c r="E18" i="2"/>
  <c r="E19" i="2"/>
  <c r="B7" i="6"/>
  <c r="B6" i="6"/>
  <c r="V23" i="2" l="1"/>
  <c r="X23" i="2"/>
  <c r="E23" i="2"/>
  <c r="Z23" i="2"/>
  <c r="J23" i="2"/>
  <c r="H23" i="2"/>
  <c r="L23" i="2"/>
  <c r="S23" i="2"/>
  <c r="M14" i="2"/>
  <c r="M16" i="2"/>
  <c r="AA14" i="2"/>
  <c r="AA16" i="2"/>
  <c r="AA15" i="2"/>
  <c r="AA19" i="2"/>
  <c r="AA17" i="2"/>
  <c r="AA18" i="2"/>
  <c r="M15" i="2"/>
  <c r="M19" i="2"/>
  <c r="M18" i="2"/>
  <c r="M17" i="2"/>
  <c r="B8" i="6"/>
  <c r="B32" i="2" s="1"/>
  <c r="AI23" i="2" l="1"/>
  <c r="AG23" i="2"/>
  <c r="AA23" i="2"/>
  <c r="M23" i="2"/>
  <c r="S31" i="2" l="1"/>
  <c r="AI30" i="2"/>
  <c r="G31" i="2"/>
  <c r="H31" i="2" s="1"/>
  <c r="I31" i="2" s="1"/>
  <c r="AG30" i="2"/>
  <c r="B25" i="2"/>
  <c r="P25" i="2"/>
  <c r="T31" i="2" l="1"/>
  <c r="U31" i="2" l="1"/>
  <c r="AK20" i="2" l="1"/>
  <c r="AK34" i="2" s="1"/>
  <c r="U33" i="2"/>
  <c r="AK23" i="2" l="1"/>
  <c r="AK30" i="2" s="1"/>
</calcChain>
</file>

<file path=xl/sharedStrings.xml><?xml version="1.0" encoding="utf-8"?>
<sst xmlns="http://schemas.openxmlformats.org/spreadsheetml/2006/main" count="238" uniqueCount="121">
  <si>
    <t>TOTAL</t>
  </si>
  <si>
    <t>Préparation du sol</t>
  </si>
  <si>
    <t>Plantation</t>
  </si>
  <si>
    <t>Kaki</t>
  </si>
  <si>
    <t>TOTAL dépense éligible</t>
  </si>
  <si>
    <t>Surface prévues à la plantation</t>
  </si>
  <si>
    <t>Demandeur :</t>
  </si>
  <si>
    <t>Intitulé du projet :</t>
  </si>
  <si>
    <t>Plantations</t>
  </si>
  <si>
    <t>Visites techniques</t>
  </si>
  <si>
    <t>Dépense éligible</t>
  </si>
  <si>
    <t>Aide Plafonnée</t>
  </si>
  <si>
    <t>Sollicitez vous la bonification Agriculture biologique ?</t>
  </si>
  <si>
    <t>Sollicitez vous la bonification Nouvel Exploitant ?</t>
  </si>
  <si>
    <t>OUI</t>
  </si>
  <si>
    <t>NON</t>
  </si>
  <si>
    <t>Colonne1</t>
  </si>
  <si>
    <t>Bonif AB</t>
  </si>
  <si>
    <t>Bonif JA</t>
  </si>
  <si>
    <t>Taux d'aide applicable :</t>
  </si>
  <si>
    <t>Houblon</t>
  </si>
  <si>
    <t>Pistache</t>
  </si>
  <si>
    <t>Asperge</t>
  </si>
  <si>
    <t>Chataigne (plantation)</t>
  </si>
  <si>
    <t>Chataigne (surgreffage)</t>
  </si>
  <si>
    <t>Chataigne (élagage sévère)</t>
  </si>
  <si>
    <t>Achat de plants (devis)</t>
  </si>
  <si>
    <t>PPAM*</t>
  </si>
  <si>
    <t>(Ha)</t>
  </si>
  <si>
    <t>barème
€/ha</t>
  </si>
  <si>
    <t>total</t>
  </si>
  <si>
    <t>Option friche</t>
  </si>
  <si>
    <t>Palissage</t>
  </si>
  <si>
    <t>Travaux supplémentaires liés à une reprise de friche</t>
  </si>
  <si>
    <t>Aide</t>
  </si>
  <si>
    <t>Respect du plancher de dépense éligible :</t>
  </si>
  <si>
    <t>Volet réservé au service instructeur</t>
  </si>
  <si>
    <t>Numéro Dossier :</t>
  </si>
  <si>
    <t>Commentaires</t>
  </si>
  <si>
    <t>Bonif Agriculture Biologique</t>
  </si>
  <si>
    <t>Bonif Nouvel Exploitant</t>
  </si>
  <si>
    <t>Autre</t>
  </si>
  <si>
    <t>Volet à remplir par le  demandeur</t>
  </si>
  <si>
    <t>AIDE A LA PLANTATION DE CULTURES EMERGENTES</t>
  </si>
  <si>
    <t>Barème
€/ha</t>
  </si>
  <si>
    <t>* Si projet de plantation de PPAM, précisez les espèces envisagées :</t>
  </si>
  <si>
    <t xml:space="preserve">Achillée millefeuille </t>
  </si>
  <si>
    <t>Arnica</t>
  </si>
  <si>
    <t xml:space="preserve">Aunée officinale </t>
  </si>
  <si>
    <t xml:space="preserve">Camomilles </t>
  </si>
  <si>
    <t xml:space="preserve">Citronnelles </t>
  </si>
  <si>
    <t>Églantier</t>
  </si>
  <si>
    <t xml:space="preserve">Estragon </t>
  </si>
  <si>
    <t>Fenouils</t>
  </si>
  <si>
    <t>Figuier de barbarie</t>
  </si>
  <si>
    <t>Géranium rosa</t>
  </si>
  <si>
    <t xml:space="preserve">Guimauve </t>
  </si>
  <si>
    <t>Hélichryse</t>
  </si>
  <si>
    <t>Hysope</t>
  </si>
  <si>
    <t>Jasmin</t>
  </si>
  <si>
    <t xml:space="preserve">Laurier commun </t>
  </si>
  <si>
    <t xml:space="preserve">Livèche </t>
  </si>
  <si>
    <t xml:space="preserve">Marjolaine </t>
  </si>
  <si>
    <t>Mauve</t>
  </si>
  <si>
    <t xml:space="preserve">Mélisse </t>
  </si>
  <si>
    <t>Menthes</t>
  </si>
  <si>
    <t>Millepertuis</t>
  </si>
  <si>
    <t xml:space="preserve">Myrte </t>
  </si>
  <si>
    <t>Origans</t>
  </si>
  <si>
    <t xml:space="preserve">Ortie brûlante et dioïque </t>
  </si>
  <si>
    <t>Passiflore</t>
  </si>
  <si>
    <t xml:space="preserve">Pensée sauvage (Violette tricolore) </t>
  </si>
  <si>
    <t>Pivoines à parfums</t>
  </si>
  <si>
    <t>Primevère</t>
  </si>
  <si>
    <t xml:space="preserve">Reine-des-prés </t>
  </si>
  <si>
    <t>Romarins</t>
  </si>
  <si>
    <t>Rosier à parfums</t>
  </si>
  <si>
    <t xml:space="preserve">Sarriettes </t>
  </si>
  <si>
    <t>Sauges</t>
  </si>
  <si>
    <t>Thyms</t>
  </si>
  <si>
    <t>Tussilage</t>
  </si>
  <si>
    <t>Verveine odorante et officinale</t>
  </si>
  <si>
    <t>Vigne rouge</t>
  </si>
  <si>
    <t>Violettes odorantes</t>
  </si>
  <si>
    <t>surface en Ha</t>
  </si>
  <si>
    <t>SOMME</t>
  </si>
  <si>
    <t>PPAM (*à renseigner ci-dessous)</t>
  </si>
  <si>
    <t xml:space="preserve">Synthèse de la demande : </t>
  </si>
  <si>
    <t>Vérification du de minimis disponible (aide relative aux visites techniques) :</t>
  </si>
  <si>
    <t>demande bénéficiaire :</t>
  </si>
  <si>
    <t>Instruction :</t>
  </si>
  <si>
    <t>OK</t>
  </si>
  <si>
    <t>Présentation des dépenses</t>
  </si>
  <si>
    <t>Lavandin</t>
  </si>
  <si>
    <t>Lavande</t>
  </si>
  <si>
    <t>Charges</t>
  </si>
  <si>
    <t>Produits</t>
  </si>
  <si>
    <t>Descriptif</t>
  </si>
  <si>
    <t>Montants</t>
  </si>
  <si>
    <t>Autofinancement</t>
  </si>
  <si>
    <t>TOTAL (HT)</t>
  </si>
  <si>
    <t>Subvention Région [de minimis]</t>
  </si>
  <si>
    <t>achat de plants (devis)</t>
  </si>
  <si>
    <t>travaux (sur barêmes)</t>
  </si>
  <si>
    <t>OUI/NON</t>
  </si>
  <si>
    <t>Subvention Région (régime notifié]</t>
  </si>
  <si>
    <t>Annexe financière pour décision juridique</t>
  </si>
  <si>
    <t>Culture</t>
  </si>
  <si>
    <t>Culture 1 :</t>
  </si>
  <si>
    <t>Culture 2 :</t>
  </si>
  <si>
    <t>Culture 3 :</t>
  </si>
  <si>
    <t>Culture 4 :</t>
  </si>
  <si>
    <t>Friche ?</t>
  </si>
  <si>
    <t>Subvention Région totale</t>
  </si>
  <si>
    <t>Par défaut, les données qui se remplissent sont dans l'hypothèse où une unique culture est plantée. Dans le cas de plusieurs cultures, il faut discocier entre les lignes. Enlever le orange avant de copier coller dans l'annexe financière</t>
  </si>
  <si>
    <t>Les cases orange doivent être remplies. Toutes les autres cases se remplissent automatiquement.</t>
  </si>
  <si>
    <t>version du 14 aout2023</t>
  </si>
  <si>
    <t>Dépense présentée</t>
  </si>
  <si>
    <t>Dépenses présentée</t>
  </si>
  <si>
    <t>Surface éligible</t>
  </si>
  <si>
    <t>Dépenses éligible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</si>
</sst>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44" formatCode="_-* #,##0.00\ &quot;€&quot;_-;\-* #,##0.00\ &quot;€&quot;_-;_-* &quot;-&quot;??\ &quot;€&quot;_-;_-@_-"/>
    <numFmt numFmtId="164" formatCode="_-* #,##0.00\ _€_-;\-* #,##0.00\ _€_-;_-* &quot;-&quot;??\ _€_-;_-@_-"/>
    <numFmt numFmtId="165" formatCode="_-* #,##0\ &quot;€&quot;_-;\-* #,##0\ &quot;€&quot;_-;_-* &quot;-&quot;??\ &quot;€&quot;_-;_-@_-"/>
    <numFmt numFmtId="166" formatCode="_-* #,##0\ _€_-;\-* #,##0\ _€_-;_-* &quot;-&quot;??\ _€_-;_-@_-"/>
    <numFmt numFmtId="167" formatCode="_-* #,##0\ [$€-40C]_-;\-* #,##0\ [$€-40C]_-;_-* &quot;-&quot;??\ [$€-40C]_-;_-@_-"/>
    <numFmt numFmtId="168" formatCode="_-* #,##0.0\ _€_-;\-* #,##0.0\ _€_-;_-* &quot;-&quot;??\ _€_-;_-@_-"/>
    <numFmt numFmtId="169" formatCode="_-* #,##0.00\ [$€-40C]_-;\-* #,##0.00\ [$€-40C]_-;_-* &quot;-&quot;??\ [$€-40C]_-;_-@_-"/>
  </numFmts>
  <fonts count="1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20"/>
      <color rgb="FF000000"/>
      <name val="Calibri"/>
      <family val="2"/>
      <scheme val="minor"/>
    </font>
    <font>
      <b/>
      <sz val="11"/>
      <color theme="0"/>
      <name val="Calibri"/>
      <family val="2"/>
      <scheme val="minor"/>
    </font>
    <font>
      <sz val="11"/>
      <color rgb="FF000000"/>
      <name val="Calibri"/>
      <family val="2"/>
      <scheme val="minor"/>
    </font>
    <font>
      <b/>
      <sz val="11"/>
      <name val="Calibri"/>
      <family val="2"/>
      <scheme val="minor"/>
    </font>
    <font>
      <sz val="11"/>
      <name val="Calibri"/>
      <family val="2"/>
      <scheme val="minor"/>
    </font>
    <font>
      <b/>
      <sz val="11"/>
      <color theme="6"/>
      <name val="Calibri"/>
      <family val="2"/>
      <scheme val="minor"/>
    </font>
    <font>
      <b/>
      <i/>
      <sz val="22"/>
      <color theme="1"/>
      <name val="Calibri"/>
      <family val="2"/>
      <scheme val="minor"/>
    </font>
    <font>
      <b/>
      <sz val="22"/>
      <color rgb="FFC00000"/>
      <name val="Calibri"/>
      <family val="2"/>
      <scheme val="minor"/>
    </font>
    <font>
      <b/>
      <sz val="11"/>
      <color rgb="FF000000"/>
      <name val="Calibri"/>
      <family val="2"/>
      <scheme val="minor"/>
    </font>
    <font>
      <b/>
      <sz val="14"/>
      <color theme="1"/>
      <name val="Calibri"/>
      <family val="2"/>
      <scheme val="minor"/>
    </font>
    <font>
      <b/>
      <sz val="14"/>
      <color theme="0"/>
      <name val="Calibri"/>
      <family val="2"/>
      <scheme val="minor"/>
    </font>
    <font>
      <b/>
      <sz val="16"/>
      <color theme="1"/>
      <name val="Calibri"/>
      <family val="2"/>
      <scheme val="minor"/>
    </font>
    <font>
      <i/>
      <sz val="11"/>
      <name val="Calibri"/>
      <family val="2"/>
      <scheme val="minor"/>
    </font>
  </fonts>
  <fills count="7">
    <fill>
      <patternFill patternType="none"/>
    </fill>
    <fill>
      <patternFill patternType="gray125"/>
    </fill>
    <fill>
      <patternFill patternType="solid">
        <fgColor rgb="FFC00000"/>
        <bgColor indexed="64"/>
      </patternFill>
    </fill>
    <fill>
      <patternFill patternType="solid">
        <fgColor theme="0" tint="-0.249977111117893"/>
        <bgColor indexed="64"/>
      </patternFill>
    </fill>
    <fill>
      <patternFill patternType="solid">
        <fgColor theme="4"/>
        <bgColor indexed="64"/>
      </patternFill>
    </fill>
    <fill>
      <patternFill patternType="solid">
        <fgColor theme="9" tint="0.79998168889431442"/>
        <bgColor indexed="64"/>
      </patternFill>
    </fill>
    <fill>
      <patternFill patternType="solid">
        <fgColor theme="0" tint="-0.34998626667073579"/>
        <bgColor indexed="64"/>
      </patternFill>
    </fill>
  </fills>
  <borders count="51">
    <border>
      <left/>
      <right/>
      <top/>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indexed="64"/>
      </left>
      <right style="thin">
        <color indexed="64"/>
      </right>
      <top/>
      <bottom style="hair">
        <color auto="1"/>
      </bottom>
      <diagonal/>
    </border>
    <border>
      <left style="hair">
        <color indexed="64"/>
      </left>
      <right style="thin">
        <color indexed="64"/>
      </right>
      <top style="hair">
        <color auto="1"/>
      </top>
      <bottom style="hair">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indexed="64"/>
      </top>
      <bottom/>
      <diagonal/>
    </border>
    <border>
      <left/>
      <right style="thin">
        <color auto="1"/>
      </right>
      <top style="thin">
        <color indexed="64"/>
      </top>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indexed="64"/>
      </left>
      <right/>
      <top/>
      <bottom style="thin">
        <color indexed="64"/>
      </bottom>
      <diagonal/>
    </border>
    <border>
      <left style="medium">
        <color auto="1"/>
      </left>
      <right/>
      <top/>
      <bottom style="hair">
        <color auto="1"/>
      </bottom>
      <diagonal/>
    </border>
    <border>
      <left style="medium">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style="medium">
        <color auto="1"/>
      </left>
      <right/>
      <top style="hair">
        <color auto="1"/>
      </top>
      <bottom/>
      <diagonal/>
    </border>
    <border>
      <left style="thin">
        <color indexed="64"/>
      </left>
      <right style="thin">
        <color indexed="64"/>
      </right>
      <top style="hair">
        <color auto="1"/>
      </top>
      <bottom/>
      <diagonal/>
    </border>
    <border>
      <left style="thin">
        <color auto="1"/>
      </left>
      <right style="hair">
        <color auto="1"/>
      </right>
      <top style="hair">
        <color auto="1"/>
      </top>
      <bottom/>
      <diagonal/>
    </border>
    <border>
      <left style="hair">
        <color auto="1"/>
      </left>
      <right style="thin">
        <color auto="1"/>
      </right>
      <top/>
      <bottom/>
      <diagonal/>
    </border>
    <border>
      <left/>
      <right/>
      <top style="thin">
        <color indexed="64"/>
      </top>
      <bottom style="thin">
        <color indexed="64"/>
      </bottom>
      <diagonal/>
    </border>
    <border>
      <left style="thin">
        <color auto="1"/>
      </left>
      <right/>
      <top/>
      <bottom/>
      <diagonal/>
    </border>
    <border>
      <left/>
      <right/>
      <top style="thin">
        <color auto="1"/>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style="thin">
        <color indexed="64"/>
      </right>
      <top/>
      <bottom style="thin">
        <color indexed="64"/>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style="thin">
        <color indexed="64"/>
      </right>
      <top/>
      <bottom/>
      <diagonal/>
    </border>
    <border>
      <left/>
      <right style="thin">
        <color auto="1"/>
      </right>
      <top style="hair">
        <color auto="1"/>
      </top>
      <bottom style="hair">
        <color auto="1"/>
      </bottom>
      <diagonal/>
    </border>
    <border>
      <left/>
      <right style="thin">
        <color indexed="64"/>
      </right>
      <top/>
      <bottom/>
      <diagonal/>
    </border>
    <border>
      <left style="thin">
        <color indexed="64"/>
      </left>
      <right/>
      <top style="hair">
        <color auto="1"/>
      </top>
      <bottom style="hair">
        <color auto="1"/>
      </bottom>
      <diagonal/>
    </border>
    <border>
      <left style="thin">
        <color indexed="64"/>
      </left>
      <right style="thin">
        <color indexed="64"/>
      </right>
      <top style="hair">
        <color auto="1"/>
      </top>
      <bottom style="thin">
        <color indexed="64"/>
      </bottom>
      <diagonal/>
    </border>
    <border>
      <left/>
      <right/>
      <top style="hair">
        <color auto="1"/>
      </top>
      <bottom/>
      <diagonal/>
    </border>
    <border>
      <left style="thin">
        <color indexed="64"/>
      </left>
      <right/>
      <top style="hair">
        <color auto="1"/>
      </top>
      <bottom/>
      <diagonal/>
    </border>
    <border>
      <left/>
      <right style="thin">
        <color auto="1"/>
      </right>
      <top style="hair">
        <color auto="1"/>
      </top>
      <bottom/>
      <diagonal/>
    </border>
    <border>
      <left style="thin">
        <color auto="1"/>
      </left>
      <right style="thin">
        <color indexed="64"/>
      </right>
      <top style="thin">
        <color auto="1"/>
      </top>
      <bottom style="hair">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auto="1"/>
      </bottom>
      <diagonal/>
    </border>
  </borders>
  <cellStyleXfs count="4">
    <xf numFmtId="0" fontId="0" fillId="0" borderId="0"/>
    <xf numFmtId="9"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221">
    <xf numFmtId="0" fontId="0" fillId="0" borderId="0" xfId="0"/>
    <xf numFmtId="0" fontId="1" fillId="0" borderId="0" xfId="0" applyFont="1"/>
    <xf numFmtId="0" fontId="0" fillId="0" borderId="0" xfId="0" applyFill="1" applyBorder="1"/>
    <xf numFmtId="0" fontId="0" fillId="0" borderId="0" xfId="0" applyFill="1"/>
    <xf numFmtId="0" fontId="4" fillId="0" borderId="0" xfId="0" applyFont="1" applyFill="1" applyAlignment="1">
      <alignment vertical="center" readingOrder="1"/>
    </xf>
    <xf numFmtId="0" fontId="1" fillId="0" borderId="0" xfId="0" applyFont="1" applyAlignment="1">
      <alignment horizontal="right"/>
    </xf>
    <xf numFmtId="0" fontId="0" fillId="0" borderId="6" xfId="0" applyBorder="1"/>
    <xf numFmtId="0" fontId="1" fillId="0" borderId="6" xfId="0" applyFont="1" applyBorder="1"/>
    <xf numFmtId="0" fontId="0" fillId="0" borderId="6" xfId="0" applyFont="1" applyBorder="1"/>
    <xf numFmtId="0" fontId="0" fillId="0" borderId="0" xfId="0" applyFont="1" applyBorder="1"/>
    <xf numFmtId="0" fontId="0" fillId="0" borderId="0" xfId="0" applyFont="1" applyFill="1" applyBorder="1"/>
    <xf numFmtId="0" fontId="0" fillId="0" borderId="6" xfId="0" applyFont="1" applyFill="1" applyBorder="1"/>
    <xf numFmtId="0" fontId="1" fillId="0" borderId="6" xfId="0" applyFont="1" applyFill="1" applyBorder="1"/>
    <xf numFmtId="9" fontId="1" fillId="0" borderId="6" xfId="1" applyFont="1" applyBorder="1" applyAlignment="1">
      <alignment horizontal="center"/>
    </xf>
    <xf numFmtId="165" fontId="0" fillId="0" borderId="0" xfId="3" applyNumberFormat="1" applyFont="1" applyBorder="1" applyAlignment="1">
      <alignment horizontal="center"/>
    </xf>
    <xf numFmtId="0" fontId="8" fillId="0" borderId="0" xfId="0" applyFont="1" applyFill="1"/>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Border="1" applyAlignment="1">
      <alignment horizontal="right"/>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xf>
    <xf numFmtId="164" fontId="1" fillId="0" borderId="0" xfId="0" applyNumberFormat="1" applyFont="1" applyFill="1" applyBorder="1"/>
    <xf numFmtId="164" fontId="1" fillId="0" borderId="6" xfId="0" applyNumberFormat="1" applyFont="1" applyFill="1" applyBorder="1"/>
    <xf numFmtId="0" fontId="1" fillId="0" borderId="6" xfId="0" applyFont="1" applyFill="1" applyBorder="1" applyAlignment="1">
      <alignment horizontal="center"/>
    </xf>
    <xf numFmtId="0" fontId="1" fillId="0" borderId="0" xfId="0" applyFont="1" applyFill="1" applyBorder="1" applyAlignment="1">
      <alignment horizontal="center"/>
    </xf>
    <xf numFmtId="0" fontId="9" fillId="0" borderId="0" xfId="0" applyFont="1" applyAlignment="1">
      <alignment horizontal="center"/>
    </xf>
    <xf numFmtId="0" fontId="9" fillId="0" borderId="0" xfId="0" applyFont="1" applyFill="1" applyAlignment="1">
      <alignment horizontal="center"/>
    </xf>
    <xf numFmtId="0" fontId="9" fillId="0" borderId="0" xfId="0" applyFont="1" applyFill="1"/>
    <xf numFmtId="164" fontId="1" fillId="0" borderId="28" xfId="0" applyNumberFormat="1" applyFont="1" applyFill="1" applyBorder="1" applyAlignment="1">
      <alignment horizontal="center"/>
    </xf>
    <xf numFmtId="0" fontId="1" fillId="0" borderId="0" xfId="0" applyFont="1" applyAlignment="1">
      <alignment horizontal="center"/>
    </xf>
    <xf numFmtId="0" fontId="1" fillId="0" borderId="9" xfId="0" applyFont="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6" fillId="0" borderId="6" xfId="0" applyFont="1" applyBorder="1" applyAlignment="1">
      <alignment vertical="center"/>
    </xf>
    <xf numFmtId="0" fontId="0" fillId="0" borderId="0" xfId="0" applyFont="1"/>
    <xf numFmtId="0" fontId="8" fillId="0" borderId="0" xfId="0" applyFont="1" applyFill="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9" xfId="0" applyFont="1" applyBorder="1" applyAlignment="1">
      <alignment vertical="center"/>
    </xf>
    <xf numFmtId="0" fontId="8" fillId="0" borderId="37" xfId="0" applyFont="1" applyBorder="1" applyAlignment="1">
      <alignment vertical="center"/>
    </xf>
    <xf numFmtId="0" fontId="12" fillId="0" borderId="7" xfId="0" applyFont="1" applyFill="1" applyBorder="1" applyAlignment="1">
      <alignment vertical="center"/>
    </xf>
    <xf numFmtId="0" fontId="0" fillId="0" borderId="0" xfId="0" applyFont="1" applyFill="1"/>
    <xf numFmtId="9" fontId="0" fillId="0" borderId="0" xfId="0" applyNumberFormat="1" applyFont="1" applyFill="1"/>
    <xf numFmtId="0" fontId="0" fillId="0" borderId="0" xfId="0" applyFont="1" applyBorder="1" applyAlignment="1">
      <alignment horizontal="center"/>
    </xf>
    <xf numFmtId="0" fontId="0" fillId="0" borderId="10" xfId="0" applyFont="1" applyBorder="1" applyAlignment="1">
      <alignment horizontal="center" vertical="center"/>
    </xf>
    <xf numFmtId="0" fontId="0" fillId="0" borderId="26" xfId="0" applyFont="1" applyBorder="1" applyAlignment="1">
      <alignment horizontal="center" vertical="center" wrapText="1"/>
    </xf>
    <xf numFmtId="0" fontId="0" fillId="0" borderId="26" xfId="0" applyFont="1" applyBorder="1" applyAlignment="1">
      <alignment horizontal="center" vertical="center"/>
    </xf>
    <xf numFmtId="0" fontId="0" fillId="0" borderId="15" xfId="0" applyFont="1" applyBorder="1" applyAlignment="1">
      <alignment horizontal="center" vertical="center"/>
    </xf>
    <xf numFmtId="0" fontId="0" fillId="0" borderId="29" xfId="0" applyFont="1" applyBorder="1" applyAlignment="1">
      <alignment horizontal="center" vertical="center"/>
    </xf>
    <xf numFmtId="0" fontId="0" fillId="0" borderId="15" xfId="0" applyFont="1" applyBorder="1" applyAlignment="1">
      <alignment horizontal="center" vertical="center" wrapText="1"/>
    </xf>
    <xf numFmtId="164" fontId="0" fillId="0" borderId="6" xfId="0" applyNumberFormat="1" applyFont="1" applyFill="1" applyBorder="1"/>
    <xf numFmtId="164" fontId="0" fillId="0" borderId="7" xfId="0" applyNumberFormat="1" applyFont="1" applyFill="1" applyBorder="1"/>
    <xf numFmtId="164" fontId="0" fillId="0" borderId="8" xfId="0" applyNumberFormat="1" applyFont="1" applyFill="1" applyBorder="1"/>
    <xf numFmtId="164" fontId="0" fillId="0" borderId="23" xfId="0" applyNumberFormat="1" applyFont="1" applyFill="1" applyBorder="1"/>
    <xf numFmtId="6" fontId="6" fillId="0" borderId="7" xfId="0" applyNumberFormat="1" applyFont="1" applyFill="1" applyBorder="1" applyAlignment="1">
      <alignment horizontal="right" vertical="center"/>
    </xf>
    <xf numFmtId="164" fontId="0" fillId="0" borderId="0" xfId="0" applyNumberFormat="1" applyFont="1" applyFill="1" applyBorder="1"/>
    <xf numFmtId="6" fontId="6" fillId="0" borderId="0" xfId="0" applyNumberFormat="1" applyFont="1" applyFill="1" applyBorder="1" applyAlignment="1">
      <alignment horizontal="right" vertical="center"/>
    </xf>
    <xf numFmtId="167" fontId="0" fillId="0" borderId="6" xfId="0" applyNumberFormat="1" applyFont="1" applyBorder="1" applyAlignment="1">
      <alignment horizontal="center"/>
    </xf>
    <xf numFmtId="167" fontId="0" fillId="3" borderId="6" xfId="0" applyNumberFormat="1" applyFont="1" applyFill="1" applyBorder="1" applyAlignment="1">
      <alignment horizontal="center"/>
    </xf>
    <xf numFmtId="0" fontId="7" fillId="0" borderId="0" xfId="0" applyFont="1" applyFill="1" applyAlignment="1">
      <alignment vertical="center" readingOrder="1"/>
    </xf>
    <xf numFmtId="0" fontId="12" fillId="0" borderId="0" xfId="0" applyFont="1" applyFill="1" applyAlignment="1">
      <alignment vertical="center" readingOrder="1"/>
    </xf>
    <xf numFmtId="0" fontId="8" fillId="0" borderId="4" xfId="0" applyFont="1" applyBorder="1" applyAlignment="1">
      <alignment vertical="center"/>
    </xf>
    <xf numFmtId="0" fontId="8" fillId="0" borderId="18" xfId="0" applyFont="1" applyBorder="1" applyAlignment="1">
      <alignment vertical="center"/>
    </xf>
    <xf numFmtId="0" fontId="8" fillId="0" borderId="20" xfId="0" applyFont="1" applyBorder="1" applyAlignment="1">
      <alignment vertical="center"/>
    </xf>
    <xf numFmtId="0" fontId="8" fillId="0" borderId="36" xfId="0" applyFont="1" applyBorder="1" applyAlignment="1">
      <alignment vertical="center"/>
    </xf>
    <xf numFmtId="0" fontId="12" fillId="0" borderId="6" xfId="0" applyFont="1" applyFill="1" applyBorder="1" applyAlignment="1">
      <alignment vertical="center"/>
    </xf>
    <xf numFmtId="0" fontId="12" fillId="0" borderId="0" xfId="0" applyFont="1" applyFill="1" applyBorder="1" applyAlignment="1">
      <alignment vertical="center"/>
    </xf>
    <xf numFmtId="0" fontId="0" fillId="0" borderId="29" xfId="0" applyFont="1" applyBorder="1"/>
    <xf numFmtId="0" fontId="8" fillId="0" borderId="6" xfId="0" applyFont="1" applyFill="1" applyBorder="1" applyAlignment="1">
      <alignment vertical="center"/>
    </xf>
    <xf numFmtId="0" fontId="0" fillId="0" borderId="9" xfId="0" applyFont="1" applyBorder="1"/>
    <xf numFmtId="0" fontId="8" fillId="0" borderId="0" xfId="0" applyFont="1" applyFill="1" applyBorder="1" applyAlignment="1">
      <alignment vertical="center" wrapText="1"/>
    </xf>
    <xf numFmtId="0" fontId="0" fillId="5" borderId="6" xfId="0" applyFont="1" applyFill="1" applyBorder="1" applyAlignment="1">
      <alignment horizontal="center"/>
    </xf>
    <xf numFmtId="0" fontId="0" fillId="5" borderId="6" xfId="0" applyFont="1" applyFill="1" applyBorder="1"/>
    <xf numFmtId="0" fontId="1" fillId="0" borderId="6" xfId="0" applyFont="1" applyBorder="1" applyAlignment="1">
      <alignment horizontal="center" vertical="center"/>
    </xf>
    <xf numFmtId="169" fontId="0" fillId="0" borderId="6" xfId="0" applyNumberFormat="1" applyFont="1" applyBorder="1" applyAlignment="1">
      <alignment horizontal="center"/>
    </xf>
    <xf numFmtId="167" fontId="0" fillId="5" borderId="6" xfId="0" applyNumberFormat="1" applyFont="1" applyFill="1" applyBorder="1" applyAlignment="1">
      <alignment horizontal="center"/>
    </xf>
    <xf numFmtId="0" fontId="0" fillId="0" borderId="6" xfId="0" applyFont="1" applyBorder="1" applyAlignment="1">
      <alignment horizontal="center" vertical="center"/>
    </xf>
    <xf numFmtId="0" fontId="0" fillId="0" borderId="41" xfId="0" applyFont="1" applyBorder="1" applyAlignment="1">
      <alignment horizontal="center" vertical="center"/>
    </xf>
    <xf numFmtId="0" fontId="0" fillId="5" borderId="42" xfId="0" applyFont="1" applyFill="1" applyBorder="1" applyAlignment="1">
      <alignment vertical="center"/>
    </xf>
    <xf numFmtId="169" fontId="0" fillId="0" borderId="42" xfId="0" applyNumberFormat="1" applyFont="1" applyBorder="1" applyAlignment="1">
      <alignment horizontal="right" vertical="center" wrapText="1"/>
    </xf>
    <xf numFmtId="164" fontId="0" fillId="0" borderId="6" xfId="0" applyNumberFormat="1" applyFont="1" applyBorder="1" applyAlignment="1">
      <alignment horizontal="left" vertical="center"/>
    </xf>
    <xf numFmtId="169" fontId="0" fillId="0" borderId="6" xfId="0" applyNumberFormat="1" applyFont="1" applyBorder="1" applyAlignment="1">
      <alignment horizontal="center" vertical="center"/>
    </xf>
    <xf numFmtId="0" fontId="0" fillId="5" borderId="42" xfId="0" applyFont="1" applyFill="1" applyBorder="1" applyAlignment="1">
      <alignment horizontal="center" vertical="center"/>
    </xf>
    <xf numFmtId="0" fontId="0" fillId="0" borderId="42" xfId="0" applyFont="1" applyBorder="1" applyAlignment="1">
      <alignment vertical="center"/>
    </xf>
    <xf numFmtId="164" fontId="0" fillId="5" borderId="42" xfId="0" applyNumberFormat="1" applyFont="1" applyFill="1" applyBorder="1" applyAlignment="1">
      <alignment horizontal="left" vertical="center"/>
    </xf>
    <xf numFmtId="0" fontId="0" fillId="0" borderId="41" xfId="0" applyFont="1" applyBorder="1" applyAlignment="1">
      <alignment vertical="center"/>
    </xf>
    <xf numFmtId="0" fontId="0" fillId="5" borderId="41" xfId="0" applyFont="1" applyFill="1" applyBorder="1" applyAlignment="1">
      <alignment horizontal="left" vertical="center"/>
    </xf>
    <xf numFmtId="0" fontId="0" fillId="5" borderId="41" xfId="0" applyFont="1" applyFill="1" applyBorder="1" applyAlignment="1">
      <alignment horizontal="center" vertical="center"/>
    </xf>
    <xf numFmtId="0" fontId="0" fillId="6" borderId="41" xfId="0" applyFont="1" applyFill="1" applyBorder="1" applyAlignment="1">
      <alignment horizontal="center" vertical="center"/>
    </xf>
    <xf numFmtId="0" fontId="0" fillId="5" borderId="42" xfId="0" applyFont="1" applyFill="1" applyBorder="1" applyAlignment="1">
      <alignment horizontal="left" vertical="center"/>
    </xf>
    <xf numFmtId="0" fontId="0" fillId="6" borderId="42" xfId="0" applyFont="1" applyFill="1" applyBorder="1" applyAlignment="1">
      <alignment horizontal="center" vertical="center"/>
    </xf>
    <xf numFmtId="0" fontId="8" fillId="3" borderId="18" xfId="0" applyFont="1" applyFill="1" applyBorder="1" applyAlignment="1">
      <alignment horizontal="center"/>
    </xf>
    <xf numFmtId="164" fontId="8" fillId="5" borderId="1" xfId="2" applyFont="1" applyFill="1" applyBorder="1" applyAlignment="1">
      <alignment horizontal="center"/>
    </xf>
    <xf numFmtId="166" fontId="8" fillId="3" borderId="27" xfId="2" applyNumberFormat="1" applyFont="1" applyFill="1" applyBorder="1" applyAlignment="1">
      <alignment horizontal="center"/>
    </xf>
    <xf numFmtId="166" fontId="8" fillId="0" borderId="27" xfId="2" applyNumberFormat="1" applyFont="1" applyBorder="1" applyAlignment="1">
      <alignment horizontal="center"/>
    </xf>
    <xf numFmtId="164" fontId="8" fillId="5" borderId="30" xfId="2" applyFont="1" applyFill="1" applyBorder="1" applyAlignment="1">
      <alignment horizontal="center"/>
    </xf>
    <xf numFmtId="166" fontId="8" fillId="0" borderId="31" xfId="2" applyNumberFormat="1" applyFont="1" applyBorder="1" applyAlignment="1">
      <alignment horizontal="center"/>
    </xf>
    <xf numFmtId="166" fontId="8" fillId="3" borderId="3" xfId="2" applyNumberFormat="1" applyFont="1" applyFill="1" applyBorder="1" applyAlignment="1">
      <alignment horizontal="center"/>
    </xf>
    <xf numFmtId="166" fontId="8" fillId="0" borderId="1" xfId="2" applyNumberFormat="1" applyFont="1" applyBorder="1" applyAlignment="1">
      <alignment horizontal="center"/>
    </xf>
    <xf numFmtId="0" fontId="16" fillId="3" borderId="2" xfId="0" applyFont="1" applyFill="1" applyBorder="1" applyAlignment="1">
      <alignment horizontal="center"/>
    </xf>
    <xf numFmtId="164" fontId="7" fillId="0" borderId="4" xfId="0" applyNumberFormat="1" applyFont="1" applyFill="1" applyBorder="1" applyAlignment="1">
      <alignment horizontal="center"/>
    </xf>
    <xf numFmtId="0" fontId="8" fillId="5" borderId="18" xfId="0" applyFont="1" applyFill="1" applyBorder="1" applyAlignment="1">
      <alignment horizontal="center"/>
    </xf>
    <xf numFmtId="166" fontId="8" fillId="3" borderId="3" xfId="2" applyNumberFormat="1" applyFont="1" applyFill="1" applyBorder="1" applyAlignment="1">
      <alignment horizontal="center" vertical="center"/>
    </xf>
    <xf numFmtId="6" fontId="16" fillId="3" borderId="3" xfId="0" applyNumberFormat="1" applyFont="1" applyFill="1" applyBorder="1" applyAlignment="1">
      <alignment horizontal="center" vertical="center"/>
    </xf>
    <xf numFmtId="164" fontId="8" fillId="5" borderId="31" xfId="2" applyFont="1" applyFill="1" applyBorder="1" applyAlignment="1">
      <alignment horizontal="center"/>
    </xf>
    <xf numFmtId="164" fontId="8" fillId="3" borderId="1" xfId="2" applyFont="1" applyFill="1" applyBorder="1" applyAlignment="1">
      <alignment horizontal="center"/>
    </xf>
    <xf numFmtId="164" fontId="8" fillId="3" borderId="27" xfId="2" applyFont="1" applyFill="1" applyBorder="1" applyAlignment="1">
      <alignment horizontal="center"/>
    </xf>
    <xf numFmtId="164" fontId="8" fillId="3" borderId="30" xfId="2" applyFont="1" applyFill="1" applyBorder="1" applyAlignment="1">
      <alignment horizontal="center"/>
    </xf>
    <xf numFmtId="164" fontId="8" fillId="3" borderId="31" xfId="2" applyFont="1" applyFill="1" applyBorder="1" applyAlignment="1">
      <alignment horizontal="center"/>
    </xf>
    <xf numFmtId="0" fontId="8" fillId="3" borderId="1" xfId="0" applyFont="1" applyFill="1" applyBorder="1" applyAlignment="1">
      <alignment horizontal="center"/>
    </xf>
    <xf numFmtId="0" fontId="8" fillId="5" borderId="20" xfId="0" applyFont="1" applyFill="1" applyBorder="1" applyAlignment="1">
      <alignment horizontal="center"/>
    </xf>
    <xf numFmtId="164" fontId="8" fillId="3" borderId="22" xfId="2" applyFont="1" applyFill="1" applyBorder="1" applyAlignment="1">
      <alignment horizontal="center"/>
    </xf>
    <xf numFmtId="164" fontId="8" fillId="3" borderId="0" xfId="2" applyFont="1" applyFill="1" applyBorder="1" applyAlignment="1">
      <alignment horizontal="center"/>
    </xf>
    <xf numFmtId="164" fontId="8" fillId="3" borderId="24" xfId="2" applyFont="1" applyFill="1" applyBorder="1" applyAlignment="1">
      <alignment horizontal="center"/>
    </xf>
    <xf numFmtId="164" fontId="8" fillId="3" borderId="34" xfId="2" applyFont="1" applyFill="1" applyBorder="1" applyAlignment="1">
      <alignment horizontal="center"/>
    </xf>
    <xf numFmtId="6" fontId="16" fillId="3" borderId="21" xfId="0" applyNumberFormat="1" applyFont="1" applyFill="1" applyBorder="1" applyAlignment="1">
      <alignment horizontal="center" vertical="center"/>
    </xf>
    <xf numFmtId="0" fontId="8" fillId="3" borderId="22" xfId="0" applyFont="1" applyFill="1" applyBorder="1" applyAlignment="1">
      <alignment horizontal="center"/>
    </xf>
    <xf numFmtId="164" fontId="7" fillId="0" borderId="32" xfId="0" applyNumberFormat="1" applyFont="1" applyFill="1" applyBorder="1" applyAlignment="1">
      <alignment horizontal="center"/>
    </xf>
    <xf numFmtId="164" fontId="8" fillId="3" borderId="36" xfId="2" applyFont="1" applyFill="1" applyBorder="1" applyAlignment="1">
      <alignment horizontal="center"/>
    </xf>
    <xf numFmtId="164" fontId="8" fillId="3" borderId="38" xfId="2" applyFont="1" applyFill="1" applyBorder="1" applyAlignment="1">
      <alignment horizontal="center"/>
    </xf>
    <xf numFmtId="164" fontId="8" fillId="3" borderId="39" xfId="2" applyFont="1" applyFill="1" applyBorder="1" applyAlignment="1">
      <alignment horizontal="center"/>
    </xf>
    <xf numFmtId="164" fontId="8" fillId="3" borderId="37" xfId="2" applyFont="1" applyFill="1" applyBorder="1" applyAlignment="1">
      <alignment horizontal="center"/>
    </xf>
    <xf numFmtId="6" fontId="16" fillId="3" borderId="38" xfId="0" applyNumberFormat="1" applyFont="1" applyFill="1" applyBorder="1" applyAlignment="1">
      <alignment horizontal="center" vertical="center"/>
    </xf>
    <xf numFmtId="0" fontId="8" fillId="3" borderId="39" xfId="0" applyFont="1" applyFill="1" applyBorder="1" applyAlignment="1">
      <alignment horizontal="center"/>
    </xf>
    <xf numFmtId="6" fontId="16" fillId="3" borderId="37" xfId="0" applyNumberFormat="1" applyFont="1" applyFill="1" applyBorder="1" applyAlignment="1">
      <alignment horizontal="center" vertical="center"/>
    </xf>
    <xf numFmtId="0" fontId="8" fillId="3" borderId="37" xfId="0" applyFont="1" applyFill="1" applyBorder="1" applyAlignment="1">
      <alignment horizontal="center"/>
    </xf>
    <xf numFmtId="164" fontId="7" fillId="5" borderId="20" xfId="0" applyNumberFormat="1" applyFont="1" applyFill="1" applyBorder="1" applyAlignment="1">
      <alignment horizontal="center"/>
    </xf>
    <xf numFmtId="0" fontId="7" fillId="0" borderId="6" xfId="0" applyFont="1" applyFill="1" applyBorder="1" applyAlignment="1">
      <alignment horizontal="center"/>
    </xf>
    <xf numFmtId="164" fontId="8" fillId="0" borderId="6" xfId="0" applyNumberFormat="1" applyFont="1" applyFill="1" applyBorder="1"/>
    <xf numFmtId="164" fontId="8" fillId="0" borderId="7" xfId="0" applyNumberFormat="1" applyFont="1" applyFill="1" applyBorder="1"/>
    <xf numFmtId="164" fontId="8" fillId="0" borderId="8" xfId="0" applyNumberFormat="1" applyFont="1" applyFill="1" applyBorder="1"/>
    <xf numFmtId="164" fontId="8" fillId="0" borderId="23" xfId="0" applyNumberFormat="1" applyFont="1" applyFill="1" applyBorder="1"/>
    <xf numFmtId="6" fontId="8" fillId="0" borderId="7" xfId="0" applyNumberFormat="1" applyFont="1" applyFill="1" applyBorder="1" applyAlignment="1">
      <alignment horizontal="right" vertical="center"/>
    </xf>
    <xf numFmtId="6" fontId="8" fillId="0" borderId="23" xfId="0" applyNumberFormat="1" applyFont="1" applyFill="1" applyBorder="1" applyAlignment="1">
      <alignment horizontal="right" vertical="center"/>
    </xf>
    <xf numFmtId="164" fontId="7" fillId="0" borderId="6" xfId="0" applyNumberFormat="1" applyFont="1" applyFill="1" applyBorder="1"/>
    <xf numFmtId="0" fontId="8" fillId="5" borderId="6" xfId="0" applyFont="1" applyFill="1" applyBorder="1"/>
    <xf numFmtId="0" fontId="8" fillId="3" borderId="4" xfId="0" applyFont="1" applyFill="1" applyBorder="1" applyAlignment="1">
      <alignment horizontal="center"/>
    </xf>
    <xf numFmtId="164" fontId="8" fillId="0" borderId="27" xfId="2" applyFont="1" applyBorder="1" applyAlignment="1">
      <alignment horizontal="center"/>
    </xf>
    <xf numFmtId="168" fontId="8" fillId="3" borderId="27" xfId="2" applyNumberFormat="1" applyFont="1" applyFill="1" applyBorder="1" applyAlignment="1">
      <alignment horizontal="center"/>
    </xf>
    <xf numFmtId="164" fontId="8" fillId="0" borderId="31" xfId="2" applyFont="1" applyBorder="1" applyAlignment="1">
      <alignment horizontal="center"/>
    </xf>
    <xf numFmtId="166" fontId="8" fillId="0" borderId="1" xfId="0" applyNumberFormat="1" applyFont="1" applyBorder="1" applyAlignment="1">
      <alignment horizontal="center"/>
    </xf>
    <xf numFmtId="0" fontId="8" fillId="0" borderId="1" xfId="0" applyFont="1" applyBorder="1" applyAlignment="1">
      <alignment horizontal="center"/>
    </xf>
    <xf numFmtId="0" fontId="16" fillId="0" borderId="40" xfId="0" applyFont="1" applyBorder="1"/>
    <xf numFmtId="0" fontId="8" fillId="0" borderId="18" xfId="0" applyFont="1" applyBorder="1"/>
    <xf numFmtId="164" fontId="8" fillId="3" borderId="35" xfId="2" applyFont="1" applyFill="1" applyBorder="1" applyAlignment="1">
      <alignment horizontal="center"/>
    </xf>
    <xf numFmtId="164" fontId="8" fillId="3" borderId="33" xfId="2" applyFont="1" applyFill="1" applyBorder="1" applyAlignment="1">
      <alignment horizontal="center"/>
    </xf>
    <xf numFmtId="164" fontId="8" fillId="3" borderId="28" xfId="2" applyFont="1" applyFill="1" applyBorder="1" applyAlignment="1">
      <alignment horizontal="center"/>
    </xf>
    <xf numFmtId="0" fontId="8" fillId="3" borderId="5" xfId="0" applyFont="1" applyFill="1" applyBorder="1" applyAlignment="1">
      <alignment horizontal="center"/>
    </xf>
    <xf numFmtId="164" fontId="8" fillId="3" borderId="20" xfId="2" applyFont="1" applyFill="1" applyBorder="1" applyAlignment="1">
      <alignment horizontal="center"/>
    </xf>
    <xf numFmtId="0" fontId="8" fillId="0" borderId="36" xfId="0" applyFont="1" applyBorder="1"/>
    <xf numFmtId="0" fontId="8" fillId="5" borderId="6" xfId="0" applyFont="1" applyFill="1" applyBorder="1" applyAlignment="1">
      <alignment horizontal="center"/>
    </xf>
    <xf numFmtId="0" fontId="1" fillId="0" borderId="6" xfId="0" applyFont="1" applyBorder="1" applyAlignment="1">
      <alignment horizontal="right"/>
    </xf>
    <xf numFmtId="164" fontId="0" fillId="5" borderId="47" xfId="0" applyNumberFormat="1" applyFont="1" applyFill="1" applyBorder="1" applyAlignment="1">
      <alignment horizontal="center" vertical="center"/>
    </xf>
    <xf numFmtId="0" fontId="0" fillId="5" borderId="45" xfId="0" applyFont="1" applyFill="1" applyBorder="1" applyAlignment="1">
      <alignment horizontal="center" vertical="center"/>
    </xf>
    <xf numFmtId="0" fontId="0" fillId="5" borderId="47" xfId="0" applyFont="1" applyFill="1" applyBorder="1" applyAlignment="1">
      <alignment horizontal="center" vertical="center"/>
    </xf>
    <xf numFmtId="164" fontId="0" fillId="0" borderId="7" xfId="0" applyNumberFormat="1" applyFont="1" applyBorder="1" applyAlignment="1">
      <alignment horizontal="center" vertical="center"/>
    </xf>
    <xf numFmtId="0" fontId="0" fillId="0" borderId="50" xfId="0" applyFont="1" applyBorder="1" applyAlignment="1">
      <alignment horizontal="center" vertical="center" wrapText="1"/>
    </xf>
    <xf numFmtId="0" fontId="0" fillId="6" borderId="48" xfId="0" applyFont="1" applyFill="1" applyBorder="1" applyAlignment="1">
      <alignment horizontal="center" vertical="center"/>
    </xf>
    <xf numFmtId="0" fontId="0" fillId="6" borderId="50" xfId="0" applyFont="1" applyFill="1" applyBorder="1" applyAlignment="1">
      <alignment horizontal="center" vertical="center"/>
    </xf>
    <xf numFmtId="0" fontId="0" fillId="0" borderId="44" xfId="0" applyFont="1" applyBorder="1" applyAlignment="1">
      <alignment horizontal="center" vertical="center"/>
    </xf>
    <xf numFmtId="0" fontId="1" fillId="0" borderId="44"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0" fillId="0" borderId="6" xfId="0" applyFont="1" applyBorder="1" applyAlignment="1">
      <alignment horizontal="center"/>
    </xf>
    <xf numFmtId="0" fontId="0" fillId="0" borderId="44" xfId="0" applyFont="1" applyBorder="1" applyAlignment="1">
      <alignment horizontal="center" vertical="center" wrapText="1"/>
    </xf>
    <xf numFmtId="167" fontId="0" fillId="0" borderId="6" xfId="0" applyNumberFormat="1" applyFont="1" applyBorder="1" applyAlignment="1">
      <alignment horizontal="center" vertical="center"/>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1" fillId="0" borderId="7" xfId="0" applyFont="1" applyBorder="1" applyAlignment="1">
      <alignment horizontal="center" vertical="center"/>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41" xfId="0" applyFont="1" applyBorder="1" applyAlignment="1">
      <alignment horizontal="center" vertical="center"/>
    </xf>
    <xf numFmtId="0" fontId="0" fillId="0" borderId="43" xfId="0" applyFont="1" applyBorder="1" applyAlignment="1">
      <alignment horizontal="center" vertical="center"/>
    </xf>
    <xf numFmtId="167" fontId="0" fillId="0" borderId="41" xfId="0" applyNumberFormat="1" applyFont="1" applyBorder="1" applyAlignment="1">
      <alignment horizontal="center" vertical="center" wrapText="1"/>
    </xf>
    <xf numFmtId="167" fontId="0" fillId="0" borderId="43" xfId="0" applyNumberFormat="1" applyFont="1" applyBorder="1" applyAlignment="1">
      <alignment horizontal="center" vertical="center" wrapText="1"/>
    </xf>
    <xf numFmtId="164" fontId="0" fillId="5" borderId="41" xfId="0" applyNumberFormat="1" applyFont="1" applyFill="1" applyBorder="1" applyAlignment="1">
      <alignment horizontal="center" vertical="center"/>
    </xf>
    <xf numFmtId="164" fontId="0" fillId="5" borderId="43" xfId="0" applyNumberFormat="1" applyFont="1" applyFill="1" applyBorder="1" applyAlignment="1">
      <alignment horizontal="center" vertical="center"/>
    </xf>
    <xf numFmtId="0" fontId="0" fillId="5" borderId="41" xfId="0" applyFont="1" applyFill="1" applyBorder="1" applyAlignment="1">
      <alignment horizontal="center" vertical="center"/>
    </xf>
    <xf numFmtId="0" fontId="0" fillId="5" borderId="43" xfId="0" applyFont="1" applyFill="1" applyBorder="1" applyAlignment="1">
      <alignment horizontal="center" vertical="center"/>
    </xf>
    <xf numFmtId="164" fontId="0" fillId="5" borderId="45" xfId="0" applyNumberFormat="1" applyFont="1" applyFill="1" applyBorder="1" applyAlignment="1">
      <alignment horizontal="center" vertical="center"/>
    </xf>
    <xf numFmtId="164" fontId="0" fillId="5" borderId="46"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4" xfId="0" applyFont="1" applyBorder="1" applyAlignment="1">
      <alignment horizontal="center" vertical="center" wrapText="1"/>
    </xf>
    <xf numFmtId="0" fontId="11" fillId="0" borderId="0" xfId="0" applyFont="1" applyAlignment="1">
      <alignment horizontal="center"/>
    </xf>
    <xf numFmtId="0" fontId="10" fillId="0" borderId="0" xfId="0" applyFont="1" applyAlignment="1">
      <alignment horizontal="center" vertical="center"/>
    </xf>
    <xf numFmtId="0" fontId="2" fillId="0" borderId="0" xfId="0" applyFont="1" applyAlignment="1">
      <alignment horizontal="center"/>
    </xf>
    <xf numFmtId="0" fontId="14" fillId="4" borderId="0" xfId="0" applyFont="1" applyFill="1" applyAlignment="1">
      <alignment horizontal="center" vertical="center"/>
    </xf>
    <xf numFmtId="0" fontId="0" fillId="0" borderId="0" xfId="0" applyAlignment="1">
      <alignment horizontal="center" vertical="center" wrapText="1"/>
    </xf>
    <xf numFmtId="0" fontId="15" fillId="0" borderId="0" xfId="0" applyFont="1" applyAlignment="1">
      <alignment horizont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4" fillId="2" borderId="0" xfId="0" applyFont="1" applyFill="1" applyAlignment="1">
      <alignment horizontal="center" vertical="center"/>
    </xf>
    <xf numFmtId="0" fontId="8" fillId="5" borderId="7" xfId="0" applyFont="1" applyFill="1" applyBorder="1" applyAlignment="1">
      <alignment horizontal="center"/>
    </xf>
    <xf numFmtId="0" fontId="8" fillId="5" borderId="23" xfId="0" applyFont="1" applyFill="1" applyBorder="1" applyAlignment="1">
      <alignment horizontal="center"/>
    </xf>
    <xf numFmtId="0" fontId="8" fillId="5" borderId="8" xfId="0" applyFont="1" applyFill="1" applyBorder="1" applyAlignment="1">
      <alignment horizontal="center"/>
    </xf>
    <xf numFmtId="0" fontId="1" fillId="0" borderId="1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0" xfId="0" applyFont="1" applyFill="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5" fillId="0" borderId="0" xfId="0" applyFont="1" applyFill="1" applyBorder="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xf>
    <xf numFmtId="0" fontId="8" fillId="5"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8" xfId="0" applyFont="1" applyFill="1" applyBorder="1" applyAlignment="1">
      <alignment horizontal="center" vertical="center" wrapText="1"/>
    </xf>
    <xf numFmtId="167" fontId="1" fillId="0" borderId="6" xfId="0" applyNumberFormat="1" applyFont="1" applyBorder="1" applyAlignment="1">
      <alignment horizontal="center" vertical="center"/>
    </xf>
    <xf numFmtId="0" fontId="1" fillId="0" borderId="6" xfId="0" applyFont="1" applyBorder="1" applyAlignment="1">
      <alignment horizontal="center" wrapText="1"/>
    </xf>
    <xf numFmtId="167" fontId="0" fillId="0" borderId="6" xfId="3" applyNumberFormat="1" applyFont="1" applyBorder="1" applyAlignment="1">
      <alignment horizontal="center" vertical="center"/>
    </xf>
    <xf numFmtId="167" fontId="1" fillId="0" borderId="6" xfId="0" applyNumberFormat="1" applyFont="1" applyBorder="1" applyAlignment="1">
      <alignment horizontal="center"/>
    </xf>
    <xf numFmtId="0" fontId="0" fillId="0" borderId="6" xfId="0" applyFont="1" applyFill="1" applyBorder="1" applyAlignment="1">
      <alignment horizontal="center" vertical="center" wrapText="1"/>
    </xf>
    <xf numFmtId="0" fontId="1" fillId="0" borderId="0" xfId="0" applyFont="1" applyAlignment="1">
      <alignment horizontal="center"/>
    </xf>
    <xf numFmtId="0" fontId="13" fillId="0" borderId="0" xfId="0" applyFont="1" applyFill="1" applyBorder="1" applyAlignment="1">
      <alignment horizontal="center"/>
    </xf>
    <xf numFmtId="0" fontId="0" fillId="0" borderId="9" xfId="0" applyFont="1" applyBorder="1" applyAlignment="1">
      <alignment horizontal="center"/>
    </xf>
  </cellXfs>
  <cellStyles count="4">
    <cellStyle name="Milliers" xfId="2" builtinId="3"/>
    <cellStyle name="Monétaire" xfId="3" builtinId="4"/>
    <cellStyle name="Normal" xfId="0" builtinId="0"/>
    <cellStyle name="Pourcentage" xfId="1" builtinId="5"/>
  </cellStyles>
  <dxfs count="9">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2235314</xdr:colOff>
      <xdr:row>2</xdr:row>
      <xdr:rowOff>323139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7981" t="27751" r="7150" b="27301"/>
        <a:stretch/>
      </xdr:blipFill>
      <xdr:spPr>
        <a:xfrm>
          <a:off x="0" y="0"/>
          <a:ext cx="2242442" cy="10513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EA6C64-DBB2-408D-A40F-C6322864DD48}" name="Tableau1" displayName="Tableau1" ref="A1:A3" totalsRowShown="0" headerRowDxfId="2" dataDxfId="1">
  <autoFilter ref="A1:A3" xr:uid="{355DF06C-622B-42BF-810E-D6B276859B76}"/>
  <tableColumns count="1">
    <tableColumn id="1" xr3:uid="{18C93DB5-573C-471F-A001-FEE4CC51A7A7}" name="Colonne1"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2"/>
  <sheetViews>
    <sheetView tabSelected="1" view="pageBreakPreview" zoomScale="70" zoomScaleNormal="55" zoomScaleSheetLayoutView="70" zoomScalePageLayoutView="55" workbookViewId="0">
      <selection activeCell="F8" sqref="F8"/>
    </sheetView>
  </sheetViews>
  <sheetFormatPr baseColWidth="10" defaultRowHeight="15" x14ac:dyDescent="0.25"/>
  <cols>
    <col min="1" max="1" width="51.85546875" customWidth="1"/>
    <col min="2" max="2" width="20.140625" customWidth="1"/>
    <col min="3" max="3" width="16.85546875" customWidth="1"/>
    <col min="4" max="4" width="21.5703125" customWidth="1"/>
    <col min="5" max="5" width="18.85546875" customWidth="1"/>
    <col min="6" max="6" width="20" customWidth="1"/>
    <col min="7" max="7" width="23.42578125" customWidth="1"/>
    <col min="8" max="8" width="15.5703125" customWidth="1"/>
    <col min="9" max="9" width="13" customWidth="1"/>
    <col min="10" max="10" width="13.140625" customWidth="1"/>
    <col min="11" max="11" width="12.5703125" customWidth="1"/>
    <col min="12" max="12" width="15.7109375" customWidth="1"/>
    <col min="13" max="13" width="17.42578125" customWidth="1"/>
    <col min="14" max="14" width="5.85546875" style="2" customWidth="1"/>
    <col min="15" max="15" width="49.7109375" hidden="1" customWidth="1"/>
    <col min="16" max="16" width="30.28515625" hidden="1" customWidth="1"/>
    <col min="17" max="17" width="21" style="3" hidden="1" customWidth="1"/>
    <col min="18" max="18" width="15.42578125" style="3" hidden="1" customWidth="1"/>
    <col min="19" max="19" width="21" style="3" hidden="1" customWidth="1"/>
    <col min="20" max="20" width="22.85546875" hidden="1" customWidth="1"/>
    <col min="21" max="21" width="12.5703125" hidden="1" customWidth="1"/>
    <col min="22" max="22" width="10.5703125" hidden="1" customWidth="1"/>
    <col min="23" max="23" width="10.140625" hidden="1" customWidth="1"/>
    <col min="24" max="24" width="12.7109375" hidden="1" customWidth="1"/>
    <col min="25" max="25" width="11.140625" hidden="1" customWidth="1"/>
    <col min="26" max="26" width="11.42578125" hidden="1" customWidth="1"/>
    <col min="27" max="27" width="19" hidden="1" customWidth="1"/>
    <col min="28" max="28" width="16.5703125" hidden="1" customWidth="1"/>
    <col min="29" max="29" width="17.140625" hidden="1" customWidth="1"/>
    <col min="30" max="30" width="20.85546875" hidden="1" customWidth="1"/>
    <col min="31" max="31" width="13.85546875" hidden="1" customWidth="1"/>
    <col min="32" max="32" width="23.140625" hidden="1" customWidth="1"/>
    <col min="33" max="33" width="15.5703125" hidden="1" customWidth="1"/>
    <col min="34" max="34" width="14.42578125" hidden="1" customWidth="1"/>
    <col min="35" max="35" width="15" hidden="1" customWidth="1"/>
    <col min="36" max="36" width="18.140625" hidden="1" customWidth="1"/>
    <col min="37" max="37" width="14" hidden="1" customWidth="1"/>
  </cols>
  <sheetData>
    <row r="1" spans="1:54" x14ac:dyDescent="0.25">
      <c r="A1" s="34"/>
      <c r="B1" s="187" t="s">
        <v>116</v>
      </c>
      <c r="C1" s="187"/>
      <c r="D1" s="187"/>
      <c r="E1" s="187"/>
      <c r="F1" s="187"/>
      <c r="G1" s="187"/>
      <c r="H1" s="187"/>
      <c r="I1" s="187"/>
      <c r="J1" s="187"/>
      <c r="K1" s="187"/>
      <c r="L1" s="187"/>
      <c r="M1" s="187"/>
    </row>
    <row r="2" spans="1:54" ht="40.5" customHeight="1" x14ac:dyDescent="0.45">
      <c r="A2" s="34"/>
      <c r="B2" s="185" t="s">
        <v>43</v>
      </c>
      <c r="C2" s="185"/>
      <c r="D2" s="185"/>
      <c r="E2" s="185"/>
      <c r="F2" s="185"/>
      <c r="G2" s="185"/>
      <c r="H2" s="185"/>
      <c r="I2" s="185"/>
      <c r="J2" s="185"/>
      <c r="K2" s="185"/>
      <c r="L2" s="185"/>
      <c r="M2" s="185"/>
      <c r="Q2" s="4"/>
      <c r="R2" s="4"/>
      <c r="S2" s="4"/>
    </row>
    <row r="3" spans="1:54" ht="30.75" customHeight="1" x14ac:dyDescent="0.25">
      <c r="A3" s="34"/>
      <c r="B3" s="186" t="s">
        <v>92</v>
      </c>
      <c r="C3" s="186"/>
      <c r="D3" s="186"/>
      <c r="E3" s="186"/>
      <c r="F3" s="186"/>
      <c r="G3" s="186"/>
      <c r="H3" s="186"/>
      <c r="I3" s="186"/>
      <c r="J3" s="186"/>
      <c r="K3" s="186"/>
      <c r="L3" s="186"/>
      <c r="M3" s="186"/>
      <c r="Q3" s="4"/>
      <c r="R3" s="4"/>
      <c r="S3" s="4"/>
    </row>
    <row r="4" spans="1:54" ht="22.5" customHeight="1" x14ac:dyDescent="0.25">
      <c r="A4" s="195" t="s">
        <v>42</v>
      </c>
      <c r="B4" s="195"/>
      <c r="C4" s="195"/>
      <c r="D4" s="195"/>
      <c r="E4" s="195"/>
      <c r="F4" s="195"/>
      <c r="G4" s="195"/>
      <c r="H4" s="195"/>
      <c r="I4" s="195"/>
      <c r="J4" s="195"/>
      <c r="K4" s="195"/>
      <c r="L4" s="195"/>
      <c r="M4" s="195"/>
      <c r="N4" s="16"/>
      <c r="O4" s="188" t="s">
        <v>36</v>
      </c>
      <c r="P4" s="188"/>
      <c r="Q4" s="188"/>
      <c r="R4" s="188"/>
      <c r="S4" s="188"/>
      <c r="T4" s="188"/>
      <c r="U4" s="188"/>
      <c r="V4" s="188"/>
      <c r="W4" s="188"/>
      <c r="X4" s="188"/>
      <c r="Y4" s="188"/>
      <c r="Z4" s="188"/>
      <c r="AA4" s="188"/>
      <c r="AB4" s="188"/>
      <c r="AC4" s="188"/>
      <c r="AD4" s="188"/>
      <c r="AE4" s="188"/>
      <c r="AF4" s="188"/>
      <c r="AG4" s="188"/>
      <c r="AH4" s="188"/>
      <c r="AI4" s="188"/>
      <c r="AJ4" s="188"/>
      <c r="AK4" s="188"/>
    </row>
    <row r="5" spans="1:54" s="15" customFormat="1" ht="15.75" customHeight="1" x14ac:dyDescent="0.25">
      <c r="A5" s="202" t="s">
        <v>115</v>
      </c>
      <c r="B5" s="202"/>
      <c r="C5" s="202"/>
      <c r="D5" s="202"/>
      <c r="E5" s="202"/>
      <c r="F5" s="202"/>
      <c r="G5" s="202"/>
      <c r="H5" s="202"/>
      <c r="I5" s="202"/>
      <c r="J5" s="202"/>
      <c r="K5" s="202"/>
      <c r="L5" s="202"/>
      <c r="M5" s="202"/>
      <c r="N5" s="17"/>
      <c r="Q5" s="59"/>
      <c r="R5" s="59"/>
      <c r="S5" s="59"/>
    </row>
    <row r="6" spans="1:54" x14ac:dyDescent="0.25">
      <c r="A6" s="34"/>
      <c r="B6" s="34"/>
      <c r="C6" s="34"/>
      <c r="D6" s="34"/>
      <c r="E6" s="34"/>
      <c r="F6" s="34"/>
      <c r="G6" s="34"/>
      <c r="H6" s="34"/>
      <c r="I6" s="34"/>
      <c r="J6" s="34"/>
      <c r="K6" s="34"/>
      <c r="L6" s="34"/>
      <c r="M6" s="34"/>
      <c r="N6" s="10"/>
      <c r="O6" s="34"/>
      <c r="P6" s="34"/>
      <c r="Q6" s="41"/>
      <c r="R6" s="41"/>
      <c r="S6" s="41"/>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row>
    <row r="7" spans="1:54" x14ac:dyDescent="0.25">
      <c r="A7" s="8" t="s">
        <v>6</v>
      </c>
      <c r="B7" s="196"/>
      <c r="C7" s="197"/>
      <c r="D7" s="197"/>
      <c r="E7" s="198"/>
      <c r="F7" s="34"/>
      <c r="G7" s="34"/>
      <c r="H7" s="34"/>
      <c r="I7" s="34"/>
      <c r="J7" s="34"/>
      <c r="K7" s="34"/>
      <c r="L7" s="34"/>
      <c r="M7" s="34"/>
      <c r="N7" s="10"/>
      <c r="O7" s="8" t="s">
        <v>37</v>
      </c>
      <c r="P7" s="72"/>
      <c r="Q7" s="41"/>
      <c r="R7" s="41"/>
      <c r="S7" s="41"/>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row>
    <row r="8" spans="1:54" ht="15" customHeight="1" x14ac:dyDescent="0.25">
      <c r="A8" s="8" t="s">
        <v>7</v>
      </c>
      <c r="B8" s="196"/>
      <c r="C8" s="197"/>
      <c r="D8" s="197"/>
      <c r="E8" s="198"/>
      <c r="F8" s="34"/>
      <c r="G8" s="34"/>
      <c r="H8" s="34"/>
      <c r="I8" s="34"/>
      <c r="J8" s="34"/>
      <c r="K8" s="34"/>
      <c r="L8" s="34"/>
      <c r="M8" s="34"/>
      <c r="N8" s="10"/>
      <c r="O8" s="34"/>
      <c r="P8" s="34"/>
      <c r="Q8" s="60"/>
      <c r="R8" s="41"/>
      <c r="S8" s="42"/>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row>
    <row r="9" spans="1:54" ht="15" customHeight="1" x14ac:dyDescent="0.25">
      <c r="A9" s="9"/>
      <c r="B9" s="43"/>
      <c r="C9" s="43"/>
      <c r="D9" s="43"/>
      <c r="E9" s="43"/>
      <c r="F9" s="43"/>
      <c r="G9" s="43"/>
      <c r="H9" s="43"/>
      <c r="I9" s="43"/>
      <c r="J9" s="34"/>
      <c r="K9" s="43"/>
      <c r="L9" s="34"/>
      <c r="M9" s="34"/>
      <c r="N9" s="10"/>
      <c r="O9" s="34"/>
      <c r="P9" s="34"/>
      <c r="Q9" s="60"/>
      <c r="R9" s="41"/>
      <c r="S9" s="41"/>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row>
    <row r="10" spans="1:54" x14ac:dyDescent="0.25">
      <c r="A10" s="10"/>
      <c r="B10" s="34"/>
      <c r="C10" s="34"/>
      <c r="D10" s="34"/>
      <c r="E10" s="34"/>
      <c r="F10" s="34"/>
      <c r="G10" s="34"/>
      <c r="H10" s="34"/>
      <c r="I10" s="34"/>
      <c r="J10" s="34"/>
      <c r="K10" s="34"/>
      <c r="L10" s="34"/>
      <c r="M10" s="5"/>
      <c r="N10" s="18"/>
      <c r="O10" s="34"/>
      <c r="P10" s="25"/>
      <c r="Q10" s="26"/>
      <c r="R10" s="27"/>
      <c r="S10" s="27"/>
      <c r="T10" s="27"/>
      <c r="U10" s="1"/>
      <c r="V10" s="1"/>
      <c r="W10" s="1"/>
      <c r="X10" s="1"/>
      <c r="Y10" s="1"/>
      <c r="Z10" s="1"/>
      <c r="AA10" s="1"/>
      <c r="AB10" s="1"/>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row>
    <row r="11" spans="1:54" x14ac:dyDescent="0.25">
      <c r="A11" s="34"/>
      <c r="B11" s="34"/>
      <c r="C11" s="34"/>
      <c r="D11" s="34"/>
      <c r="E11" s="34"/>
      <c r="F11" s="34"/>
      <c r="G11" s="34"/>
      <c r="H11" s="34"/>
      <c r="I11" s="34"/>
      <c r="J11" s="34"/>
      <c r="K11" s="34"/>
      <c r="L11" s="34"/>
      <c r="M11" s="34"/>
      <c r="N11" s="10"/>
      <c r="O11" s="34"/>
      <c r="P11" s="34"/>
      <c r="Q11" s="41"/>
      <c r="R11" s="41"/>
      <c r="S11" s="42"/>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row>
    <row r="12" spans="1:54" ht="30.75" customHeight="1" x14ac:dyDescent="0.35">
      <c r="A12" s="191" t="s">
        <v>107</v>
      </c>
      <c r="B12" s="30" t="s">
        <v>5</v>
      </c>
      <c r="C12" s="203" t="s">
        <v>26</v>
      </c>
      <c r="D12" s="199" t="s">
        <v>1</v>
      </c>
      <c r="E12" s="200"/>
      <c r="F12" s="199" t="s">
        <v>33</v>
      </c>
      <c r="G12" s="200"/>
      <c r="H12" s="201"/>
      <c r="I12" s="193" t="s">
        <v>2</v>
      </c>
      <c r="J12" s="194"/>
      <c r="K12" s="193" t="s">
        <v>32</v>
      </c>
      <c r="L12" s="194"/>
      <c r="M12" s="162" t="s">
        <v>4</v>
      </c>
      <c r="N12" s="19"/>
      <c r="O12" s="206" t="s">
        <v>107</v>
      </c>
      <c r="P12" s="30" t="s">
        <v>119</v>
      </c>
      <c r="Q12" s="203" t="s">
        <v>26</v>
      </c>
      <c r="R12" s="199" t="s">
        <v>1</v>
      </c>
      <c r="S12" s="200"/>
      <c r="T12" s="199" t="s">
        <v>33</v>
      </c>
      <c r="U12" s="200"/>
      <c r="V12" s="201"/>
      <c r="W12" s="193" t="s">
        <v>2</v>
      </c>
      <c r="X12" s="194"/>
      <c r="Y12" s="193" t="s">
        <v>32</v>
      </c>
      <c r="Z12" s="194"/>
      <c r="AA12" s="162" t="s">
        <v>4</v>
      </c>
      <c r="AB12" s="164" t="s">
        <v>38</v>
      </c>
      <c r="AC12" s="34"/>
      <c r="AD12" s="190" t="s">
        <v>106</v>
      </c>
      <c r="AE12" s="190"/>
      <c r="AF12" s="190"/>
      <c r="AG12" s="190"/>
      <c r="AH12" s="190"/>
      <c r="AI12" s="190"/>
      <c r="AJ12" s="190"/>
      <c r="AK12" s="190"/>
      <c r="AL12" s="34"/>
      <c r="AM12" s="34"/>
      <c r="AN12" s="34"/>
      <c r="AO12" s="34"/>
      <c r="AP12" s="34"/>
      <c r="AQ12" s="34"/>
      <c r="AR12" s="34"/>
      <c r="AS12" s="34"/>
      <c r="AT12" s="34"/>
      <c r="AU12" s="34"/>
      <c r="AV12" s="34"/>
      <c r="AW12" s="34"/>
      <c r="AX12" s="34"/>
      <c r="AY12" s="34"/>
      <c r="AZ12" s="34"/>
      <c r="BA12" s="34"/>
      <c r="BB12" s="34"/>
    </row>
    <row r="13" spans="1:54" ht="30" x14ac:dyDescent="0.25">
      <c r="A13" s="192"/>
      <c r="B13" s="44" t="s">
        <v>28</v>
      </c>
      <c r="C13" s="204"/>
      <c r="D13" s="45" t="s">
        <v>29</v>
      </c>
      <c r="E13" s="46" t="s">
        <v>30</v>
      </c>
      <c r="F13" s="47" t="s">
        <v>31</v>
      </c>
      <c r="G13" s="45" t="s">
        <v>29</v>
      </c>
      <c r="H13" s="48" t="s">
        <v>30</v>
      </c>
      <c r="I13" s="49" t="s">
        <v>29</v>
      </c>
      <c r="J13" s="48" t="s">
        <v>30</v>
      </c>
      <c r="K13" s="49" t="s">
        <v>29</v>
      </c>
      <c r="L13" s="48" t="s">
        <v>30</v>
      </c>
      <c r="M13" s="163"/>
      <c r="N13" s="19"/>
      <c r="O13" s="207"/>
      <c r="P13" s="44" t="s">
        <v>28</v>
      </c>
      <c r="Q13" s="204"/>
      <c r="R13" s="45" t="s">
        <v>44</v>
      </c>
      <c r="S13" s="46" t="s">
        <v>30</v>
      </c>
      <c r="T13" s="47" t="s">
        <v>31</v>
      </c>
      <c r="U13" s="45" t="s">
        <v>29</v>
      </c>
      <c r="V13" s="48" t="s">
        <v>30</v>
      </c>
      <c r="W13" s="49" t="s">
        <v>29</v>
      </c>
      <c r="X13" s="48" t="s">
        <v>30</v>
      </c>
      <c r="Y13" s="49" t="s">
        <v>29</v>
      </c>
      <c r="Z13" s="48" t="s">
        <v>30</v>
      </c>
      <c r="AA13" s="163"/>
      <c r="AB13" s="164"/>
      <c r="AC13" s="34"/>
      <c r="AD13" s="189" t="s">
        <v>114</v>
      </c>
      <c r="AE13" s="189"/>
      <c r="AF13" s="189"/>
      <c r="AG13" s="189"/>
      <c r="AH13" s="189"/>
      <c r="AI13" s="189"/>
      <c r="AJ13" s="189"/>
      <c r="AK13" s="189"/>
      <c r="AL13" s="34"/>
      <c r="AM13" s="34"/>
      <c r="AN13" s="34"/>
      <c r="AO13" s="34"/>
      <c r="AP13" s="34"/>
      <c r="AQ13" s="34"/>
      <c r="AR13" s="34"/>
      <c r="AS13" s="34"/>
      <c r="AT13" s="34"/>
      <c r="AU13" s="34"/>
      <c r="AV13" s="34"/>
      <c r="AW13" s="34"/>
      <c r="AX13" s="34"/>
      <c r="AY13" s="34"/>
      <c r="AZ13" s="34"/>
      <c r="BA13" s="34"/>
      <c r="BB13" s="34"/>
    </row>
    <row r="14" spans="1:54" x14ac:dyDescent="0.25">
      <c r="A14" s="36" t="s">
        <v>86</v>
      </c>
      <c r="B14" s="91">
        <f>B42</f>
        <v>0</v>
      </c>
      <c r="C14" s="92"/>
      <c r="D14" s="93">
        <v>540</v>
      </c>
      <c r="E14" s="94">
        <f>B14*D14</f>
        <v>0</v>
      </c>
      <c r="F14" s="95" t="s">
        <v>15</v>
      </c>
      <c r="G14" s="93">
        <v>540</v>
      </c>
      <c r="H14" s="96">
        <f>IF(F14="OUI",G14*B14,0)</f>
        <v>0</v>
      </c>
      <c r="I14" s="97">
        <v>500</v>
      </c>
      <c r="J14" s="98">
        <f>I14*B14</f>
        <v>0</v>
      </c>
      <c r="K14" s="99"/>
      <c r="L14" s="98">
        <f>K14*B14</f>
        <v>0</v>
      </c>
      <c r="M14" s="100">
        <f>C14+E14+H14+J14+L14</f>
        <v>0</v>
      </c>
      <c r="N14" s="20"/>
      <c r="O14" s="61" t="s">
        <v>27</v>
      </c>
      <c r="P14" s="136">
        <f>P42</f>
        <v>0</v>
      </c>
      <c r="Q14" s="92"/>
      <c r="R14" s="93">
        <v>540</v>
      </c>
      <c r="S14" s="137">
        <f>P14*R14</f>
        <v>0</v>
      </c>
      <c r="T14" s="95" t="s">
        <v>15</v>
      </c>
      <c r="U14" s="138">
        <v>540</v>
      </c>
      <c r="V14" s="139">
        <f>IF(T14="OUI",U14*P14,0)</f>
        <v>0</v>
      </c>
      <c r="W14" s="97">
        <v>500</v>
      </c>
      <c r="X14" s="140">
        <f>W14*P14</f>
        <v>0</v>
      </c>
      <c r="Y14" s="99"/>
      <c r="Z14" s="141">
        <f>Y14*P14</f>
        <v>0</v>
      </c>
      <c r="AA14" s="100">
        <f>Q14+S14+V14+X14+Z14</f>
        <v>0</v>
      </c>
      <c r="AB14" s="142"/>
      <c r="AC14" s="34"/>
      <c r="AD14" s="189"/>
      <c r="AE14" s="189"/>
      <c r="AF14" s="189"/>
      <c r="AG14" s="189"/>
      <c r="AH14" s="189"/>
      <c r="AI14" s="189"/>
      <c r="AJ14" s="189"/>
      <c r="AK14" s="189"/>
      <c r="AL14" s="34"/>
      <c r="AM14" s="34"/>
      <c r="AN14" s="34"/>
      <c r="AO14" s="34"/>
      <c r="AP14" s="34"/>
      <c r="AQ14" s="34"/>
      <c r="AR14" s="34"/>
      <c r="AS14" s="34"/>
      <c r="AT14" s="34"/>
      <c r="AU14" s="34"/>
      <c r="AV14" s="34"/>
      <c r="AW14" s="34"/>
      <c r="AX14" s="34"/>
      <c r="AY14" s="34"/>
      <c r="AZ14" s="34"/>
      <c r="BA14" s="34"/>
      <c r="BB14" s="34"/>
    </row>
    <row r="15" spans="1:54" x14ac:dyDescent="0.25">
      <c r="A15" s="37" t="s">
        <v>20</v>
      </c>
      <c r="B15" s="101"/>
      <c r="C15" s="92"/>
      <c r="D15" s="93">
        <v>540</v>
      </c>
      <c r="E15" s="94">
        <f t="shared" ref="E15:E19" si="0">B15*D15</f>
        <v>0</v>
      </c>
      <c r="F15" s="95" t="s">
        <v>15</v>
      </c>
      <c r="G15" s="93">
        <v>540</v>
      </c>
      <c r="H15" s="96">
        <f t="shared" ref="H15:H19" si="1">IF(F15="OUI",G15*B15,0)</f>
        <v>0</v>
      </c>
      <c r="I15" s="97">
        <v>625</v>
      </c>
      <c r="J15" s="98">
        <f t="shared" ref="J15:J19" si="2">I15*B15</f>
        <v>0</v>
      </c>
      <c r="K15" s="97">
        <v>20250</v>
      </c>
      <c r="L15" s="98">
        <f t="shared" ref="L15:L19" si="3">K15*B15</f>
        <v>0</v>
      </c>
      <c r="M15" s="100">
        <f t="shared" ref="M15:M19" si="4">C15+E15+H15+J15+L15</f>
        <v>0</v>
      </c>
      <c r="N15" s="20"/>
      <c r="O15" s="62" t="s">
        <v>20</v>
      </c>
      <c r="P15" s="101"/>
      <c r="Q15" s="92"/>
      <c r="R15" s="93">
        <v>540</v>
      </c>
      <c r="S15" s="137">
        <f t="shared" ref="S15:S19" si="5">P15*R15</f>
        <v>0</v>
      </c>
      <c r="T15" s="95" t="s">
        <v>15</v>
      </c>
      <c r="U15" s="138">
        <v>540</v>
      </c>
      <c r="V15" s="139">
        <f t="shared" ref="V15:V19" si="6">IF(T15="OUI",U15*P15,0)</f>
        <v>0</v>
      </c>
      <c r="W15" s="97">
        <v>625</v>
      </c>
      <c r="X15" s="141">
        <f t="shared" ref="X15:X19" si="7">W15*P15</f>
        <v>0</v>
      </c>
      <c r="Y15" s="97">
        <v>20250</v>
      </c>
      <c r="Z15" s="141">
        <f t="shared" ref="Z15:Z19" si="8">Y15*P15</f>
        <v>0</v>
      </c>
      <c r="AA15" s="100">
        <f t="shared" ref="AA15:AA19" si="9">Q15+S15+V15+X15+Z15</f>
        <v>0</v>
      </c>
      <c r="AB15" s="143"/>
      <c r="AC15" s="34"/>
      <c r="AD15" s="34"/>
      <c r="AE15" s="3"/>
      <c r="AK15" s="34"/>
      <c r="AL15" s="34"/>
      <c r="AM15" s="34"/>
      <c r="AN15" s="34"/>
      <c r="AO15" s="34"/>
      <c r="AP15" s="34"/>
      <c r="AQ15" s="34"/>
      <c r="AR15" s="34"/>
      <c r="AS15" s="34"/>
      <c r="AT15" s="34"/>
      <c r="AU15" s="34"/>
      <c r="AV15" s="34"/>
      <c r="AW15" s="34"/>
      <c r="AX15" s="34"/>
      <c r="AY15" s="34"/>
      <c r="AZ15" s="34"/>
      <c r="BA15" s="34"/>
      <c r="BB15" s="34"/>
    </row>
    <row r="16" spans="1:54" x14ac:dyDescent="0.25">
      <c r="A16" s="37" t="s">
        <v>22</v>
      </c>
      <c r="B16" s="101"/>
      <c r="C16" s="92"/>
      <c r="D16" s="93">
        <v>540</v>
      </c>
      <c r="E16" s="94">
        <f t="shared" si="0"/>
        <v>0</v>
      </c>
      <c r="F16" s="95" t="s">
        <v>15</v>
      </c>
      <c r="G16" s="93">
        <v>540</v>
      </c>
      <c r="H16" s="96">
        <f t="shared" si="1"/>
        <v>0</v>
      </c>
      <c r="I16" s="102">
        <v>500</v>
      </c>
      <c r="J16" s="98">
        <f t="shared" si="2"/>
        <v>0</v>
      </c>
      <c r="K16" s="103"/>
      <c r="L16" s="98">
        <f t="shared" si="3"/>
        <v>0</v>
      </c>
      <c r="M16" s="100">
        <f>C16+E16+H16+J16+L16</f>
        <v>0</v>
      </c>
      <c r="N16" s="20"/>
      <c r="O16" s="62" t="s">
        <v>22</v>
      </c>
      <c r="P16" s="101"/>
      <c r="Q16" s="92"/>
      <c r="R16" s="93">
        <v>540</v>
      </c>
      <c r="S16" s="137">
        <f t="shared" si="5"/>
        <v>0</v>
      </c>
      <c r="T16" s="95" t="s">
        <v>15</v>
      </c>
      <c r="U16" s="138">
        <v>540</v>
      </c>
      <c r="V16" s="139">
        <f t="shared" si="6"/>
        <v>0</v>
      </c>
      <c r="W16" s="102">
        <v>500</v>
      </c>
      <c r="X16" s="141">
        <f t="shared" si="7"/>
        <v>0</v>
      </c>
      <c r="Y16" s="103"/>
      <c r="Z16" s="141">
        <f t="shared" si="8"/>
        <v>0</v>
      </c>
      <c r="AA16" s="100">
        <f t="shared" si="9"/>
        <v>0</v>
      </c>
      <c r="AB16" s="143"/>
      <c r="AC16" s="34"/>
      <c r="AD16" s="161" t="s">
        <v>95</v>
      </c>
      <c r="AE16" s="161"/>
      <c r="AF16" s="161"/>
      <c r="AG16" s="161"/>
      <c r="AH16" s="161"/>
      <c r="AI16" s="169"/>
      <c r="AJ16" s="160" t="s">
        <v>96</v>
      </c>
      <c r="AK16" s="161"/>
      <c r="AL16" s="34"/>
      <c r="AM16" s="34"/>
      <c r="AN16" s="34"/>
      <c r="AO16" s="34"/>
      <c r="AP16" s="34"/>
      <c r="AQ16" s="34"/>
      <c r="AR16" s="34"/>
      <c r="AS16" s="34"/>
      <c r="AT16" s="34"/>
      <c r="AU16" s="34"/>
      <c r="AV16" s="34"/>
      <c r="AW16" s="34"/>
      <c r="AX16" s="34"/>
      <c r="AY16" s="34"/>
      <c r="AZ16" s="34"/>
      <c r="BA16" s="34"/>
      <c r="BB16" s="34"/>
    </row>
    <row r="17" spans="1:54" x14ac:dyDescent="0.25">
      <c r="A17" s="37" t="s">
        <v>21</v>
      </c>
      <c r="B17" s="101"/>
      <c r="C17" s="92"/>
      <c r="D17" s="93">
        <v>1200</v>
      </c>
      <c r="E17" s="94">
        <f t="shared" si="0"/>
        <v>0</v>
      </c>
      <c r="F17" s="95" t="s">
        <v>15</v>
      </c>
      <c r="G17" s="93">
        <v>540</v>
      </c>
      <c r="H17" s="96">
        <f t="shared" si="1"/>
        <v>0</v>
      </c>
      <c r="I17" s="102">
        <v>1850</v>
      </c>
      <c r="J17" s="98">
        <f t="shared" si="2"/>
        <v>0</v>
      </c>
      <c r="K17" s="103"/>
      <c r="L17" s="98">
        <f t="shared" si="3"/>
        <v>0</v>
      </c>
      <c r="M17" s="100">
        <f t="shared" si="4"/>
        <v>0</v>
      </c>
      <c r="N17" s="20"/>
      <c r="O17" s="62" t="s">
        <v>21</v>
      </c>
      <c r="P17" s="101"/>
      <c r="Q17" s="92"/>
      <c r="R17" s="93">
        <v>1200</v>
      </c>
      <c r="S17" s="137">
        <f t="shared" si="5"/>
        <v>0</v>
      </c>
      <c r="T17" s="95" t="s">
        <v>15</v>
      </c>
      <c r="U17" s="138">
        <v>540</v>
      </c>
      <c r="V17" s="139">
        <f t="shared" si="6"/>
        <v>0</v>
      </c>
      <c r="W17" s="102">
        <v>1850</v>
      </c>
      <c r="X17" s="141">
        <f t="shared" si="7"/>
        <v>0</v>
      </c>
      <c r="Y17" s="103"/>
      <c r="Z17" s="141">
        <f t="shared" si="8"/>
        <v>0</v>
      </c>
      <c r="AA17" s="100">
        <f t="shared" si="9"/>
        <v>0</v>
      </c>
      <c r="AB17" s="143"/>
      <c r="AC17" s="34"/>
      <c r="AD17" s="161" t="s">
        <v>97</v>
      </c>
      <c r="AE17" s="161"/>
      <c r="AF17" s="161"/>
      <c r="AG17" s="182" t="s">
        <v>118</v>
      </c>
      <c r="AH17" s="182" t="s">
        <v>119</v>
      </c>
      <c r="AI17" s="183" t="s">
        <v>120</v>
      </c>
      <c r="AJ17" s="184" t="s">
        <v>97</v>
      </c>
      <c r="AK17" s="182" t="s">
        <v>98</v>
      </c>
      <c r="AL17" s="34"/>
      <c r="AM17" s="34"/>
      <c r="AN17" s="34"/>
      <c r="AO17" s="34"/>
      <c r="AP17" s="34"/>
      <c r="AQ17" s="34"/>
      <c r="AR17" s="34"/>
      <c r="AS17" s="34"/>
      <c r="AT17" s="34"/>
      <c r="AU17" s="34"/>
      <c r="AV17" s="34"/>
      <c r="AW17" s="34"/>
      <c r="AX17" s="34"/>
      <c r="AY17" s="34"/>
      <c r="AZ17" s="34"/>
      <c r="BA17" s="34"/>
      <c r="BB17" s="34"/>
    </row>
    <row r="18" spans="1:54" x14ac:dyDescent="0.25">
      <c r="A18" s="37" t="s">
        <v>3</v>
      </c>
      <c r="B18" s="101"/>
      <c r="C18" s="104"/>
      <c r="D18" s="93">
        <v>1200</v>
      </c>
      <c r="E18" s="94">
        <f t="shared" si="0"/>
        <v>0</v>
      </c>
      <c r="F18" s="95" t="s">
        <v>15</v>
      </c>
      <c r="G18" s="93">
        <v>540</v>
      </c>
      <c r="H18" s="96">
        <f t="shared" si="1"/>
        <v>0</v>
      </c>
      <c r="I18" s="102">
        <v>1850</v>
      </c>
      <c r="J18" s="98">
        <f t="shared" si="2"/>
        <v>0</v>
      </c>
      <c r="K18" s="103"/>
      <c r="L18" s="98">
        <f t="shared" si="3"/>
        <v>0</v>
      </c>
      <c r="M18" s="100">
        <f t="shared" si="4"/>
        <v>0</v>
      </c>
      <c r="N18" s="20"/>
      <c r="O18" s="62" t="s">
        <v>3</v>
      </c>
      <c r="P18" s="101"/>
      <c r="Q18" s="92"/>
      <c r="R18" s="93">
        <v>1200</v>
      </c>
      <c r="S18" s="137">
        <f t="shared" si="5"/>
        <v>0</v>
      </c>
      <c r="T18" s="95" t="s">
        <v>15</v>
      </c>
      <c r="U18" s="138">
        <v>540</v>
      </c>
      <c r="V18" s="139">
        <f t="shared" si="6"/>
        <v>0</v>
      </c>
      <c r="W18" s="102">
        <v>1850</v>
      </c>
      <c r="X18" s="141">
        <f t="shared" si="7"/>
        <v>0</v>
      </c>
      <c r="Y18" s="103"/>
      <c r="Z18" s="141">
        <f t="shared" si="8"/>
        <v>0</v>
      </c>
      <c r="AA18" s="100">
        <f t="shared" si="9"/>
        <v>0</v>
      </c>
      <c r="AB18" s="143"/>
      <c r="AC18" s="34"/>
      <c r="AD18" s="161"/>
      <c r="AE18" s="161"/>
      <c r="AF18" s="161"/>
      <c r="AG18" s="182"/>
      <c r="AH18" s="182"/>
      <c r="AI18" s="183"/>
      <c r="AJ18" s="184"/>
      <c r="AK18" s="182"/>
      <c r="AL18" s="34"/>
      <c r="AM18" s="34"/>
      <c r="AN18" s="34"/>
      <c r="AO18" s="34"/>
      <c r="AP18" s="34"/>
      <c r="AQ18" s="34"/>
      <c r="AR18" s="34"/>
      <c r="AS18" s="34"/>
      <c r="AT18" s="34"/>
      <c r="AU18" s="34"/>
      <c r="AV18" s="34"/>
      <c r="AW18" s="34"/>
      <c r="AX18" s="34"/>
      <c r="AY18" s="34"/>
      <c r="AZ18" s="34"/>
      <c r="BA18" s="34"/>
      <c r="BB18" s="34"/>
    </row>
    <row r="19" spans="1:54" x14ac:dyDescent="0.25">
      <c r="A19" s="37" t="s">
        <v>23</v>
      </c>
      <c r="B19" s="101"/>
      <c r="C19" s="92"/>
      <c r="D19" s="93">
        <v>1200</v>
      </c>
      <c r="E19" s="94">
        <f t="shared" si="0"/>
        <v>0</v>
      </c>
      <c r="F19" s="95" t="s">
        <v>15</v>
      </c>
      <c r="G19" s="93">
        <v>540</v>
      </c>
      <c r="H19" s="96">
        <f t="shared" si="1"/>
        <v>0</v>
      </c>
      <c r="I19" s="102">
        <v>1850</v>
      </c>
      <c r="J19" s="98">
        <f t="shared" si="2"/>
        <v>0</v>
      </c>
      <c r="K19" s="103"/>
      <c r="L19" s="98">
        <f t="shared" si="3"/>
        <v>0</v>
      </c>
      <c r="M19" s="100">
        <f t="shared" si="4"/>
        <v>0</v>
      </c>
      <c r="N19" s="20"/>
      <c r="O19" s="62" t="s">
        <v>23</v>
      </c>
      <c r="P19" s="101"/>
      <c r="Q19" s="92"/>
      <c r="R19" s="93">
        <v>1200</v>
      </c>
      <c r="S19" s="137">
        <f t="shared" si="5"/>
        <v>0</v>
      </c>
      <c r="T19" s="95" t="s">
        <v>15</v>
      </c>
      <c r="U19" s="138">
        <v>540</v>
      </c>
      <c r="V19" s="139">
        <f t="shared" si="6"/>
        <v>0</v>
      </c>
      <c r="W19" s="102">
        <v>1850</v>
      </c>
      <c r="X19" s="141">
        <f t="shared" si="7"/>
        <v>0</v>
      </c>
      <c r="Y19" s="103"/>
      <c r="Z19" s="141">
        <f t="shared" si="8"/>
        <v>0</v>
      </c>
      <c r="AA19" s="100">
        <f t="shared" si="9"/>
        <v>0</v>
      </c>
      <c r="AB19" s="143"/>
      <c r="AC19" s="34"/>
      <c r="AD19" s="161"/>
      <c r="AE19" s="161"/>
      <c r="AF19" s="161"/>
      <c r="AG19" s="182"/>
      <c r="AH19" s="182"/>
      <c r="AI19" s="183"/>
      <c r="AJ19" s="184"/>
      <c r="AK19" s="182"/>
      <c r="AL19" s="34"/>
      <c r="AM19" s="34"/>
      <c r="AN19" s="34"/>
      <c r="AO19" s="34"/>
      <c r="AP19" s="34"/>
      <c r="AQ19" s="34"/>
      <c r="AR19" s="34"/>
      <c r="AS19" s="34"/>
      <c r="AT19" s="34"/>
      <c r="AU19" s="34"/>
      <c r="AV19" s="34"/>
      <c r="AW19" s="34"/>
      <c r="AX19" s="34"/>
      <c r="AY19" s="34"/>
      <c r="AZ19" s="34"/>
      <c r="BA19" s="34"/>
      <c r="BB19" s="34"/>
    </row>
    <row r="20" spans="1:54" x14ac:dyDescent="0.25">
      <c r="A20" s="37" t="s">
        <v>24</v>
      </c>
      <c r="B20" s="101"/>
      <c r="C20" s="105"/>
      <c r="D20" s="106"/>
      <c r="E20" s="106"/>
      <c r="F20" s="107"/>
      <c r="G20" s="106"/>
      <c r="H20" s="108"/>
      <c r="I20" s="103"/>
      <c r="J20" s="109"/>
      <c r="K20" s="103"/>
      <c r="L20" s="109"/>
      <c r="M20" s="100">
        <f>10900*B20</f>
        <v>0</v>
      </c>
      <c r="N20" s="20"/>
      <c r="O20" s="62" t="s">
        <v>24</v>
      </c>
      <c r="P20" s="101"/>
      <c r="Q20" s="105"/>
      <c r="R20" s="144"/>
      <c r="S20" s="145"/>
      <c r="T20" s="144"/>
      <c r="U20" s="146"/>
      <c r="V20" s="145"/>
      <c r="W20" s="103"/>
      <c r="X20" s="147"/>
      <c r="Y20" s="103"/>
      <c r="Z20" s="147"/>
      <c r="AA20" s="100">
        <f>10900*P20</f>
        <v>0</v>
      </c>
      <c r="AB20" s="143"/>
      <c r="AC20" s="34"/>
      <c r="AD20" s="172" t="s">
        <v>108</v>
      </c>
      <c r="AE20" s="172" t="s">
        <v>112</v>
      </c>
      <c r="AF20" s="172" t="s">
        <v>102</v>
      </c>
      <c r="AG20" s="176">
        <f>C23</f>
        <v>0</v>
      </c>
      <c r="AH20" s="178">
        <f>P23</f>
        <v>0</v>
      </c>
      <c r="AI20" s="180">
        <f>Q23</f>
        <v>0</v>
      </c>
      <c r="AJ20" s="170" t="s">
        <v>105</v>
      </c>
      <c r="AK20" s="174">
        <f>U31</f>
        <v>0</v>
      </c>
      <c r="AL20" s="34"/>
      <c r="AM20" s="34"/>
      <c r="AN20" s="34"/>
      <c r="AO20" s="34"/>
      <c r="AP20" s="34"/>
      <c r="AQ20" s="34"/>
      <c r="AR20" s="34"/>
      <c r="AS20" s="34"/>
      <c r="AT20" s="34"/>
      <c r="AU20" s="34"/>
      <c r="AV20" s="34"/>
      <c r="AW20" s="34"/>
      <c r="AX20" s="34"/>
      <c r="AY20" s="34"/>
      <c r="AZ20" s="34"/>
      <c r="BA20" s="34"/>
      <c r="BB20" s="34"/>
    </row>
    <row r="21" spans="1:54" x14ac:dyDescent="0.25">
      <c r="A21" s="38" t="s">
        <v>25</v>
      </c>
      <c r="B21" s="110"/>
      <c r="C21" s="111"/>
      <c r="D21" s="112"/>
      <c r="E21" s="112"/>
      <c r="F21" s="113"/>
      <c r="G21" s="112"/>
      <c r="H21" s="114"/>
      <c r="I21" s="115"/>
      <c r="J21" s="116"/>
      <c r="K21" s="115"/>
      <c r="L21" s="116"/>
      <c r="M21" s="117">
        <f>13500*B21</f>
        <v>0</v>
      </c>
      <c r="N21" s="20"/>
      <c r="O21" s="63" t="s">
        <v>25</v>
      </c>
      <c r="P21" s="110"/>
      <c r="Q21" s="148"/>
      <c r="R21" s="113"/>
      <c r="S21" s="114"/>
      <c r="T21" s="113"/>
      <c r="U21" s="112"/>
      <c r="V21" s="114"/>
      <c r="W21" s="115"/>
      <c r="X21" s="116"/>
      <c r="Y21" s="115"/>
      <c r="Z21" s="116"/>
      <c r="AA21" s="117">
        <f>13500*P21</f>
        <v>0</v>
      </c>
      <c r="AB21" s="143"/>
      <c r="AC21" s="34"/>
      <c r="AD21" s="173"/>
      <c r="AE21" s="173"/>
      <c r="AF21" s="173"/>
      <c r="AG21" s="177"/>
      <c r="AH21" s="179"/>
      <c r="AI21" s="181"/>
      <c r="AJ21" s="171"/>
      <c r="AK21" s="175"/>
      <c r="AL21" s="34"/>
      <c r="AM21" s="34"/>
      <c r="AN21" s="34"/>
      <c r="AO21" s="34"/>
      <c r="AP21" s="34"/>
      <c r="AQ21" s="34"/>
      <c r="AR21" s="34"/>
      <c r="AS21" s="34"/>
      <c r="AT21" s="34"/>
      <c r="AU21" s="34"/>
      <c r="AV21" s="34"/>
      <c r="AW21" s="34"/>
      <c r="AX21" s="34"/>
      <c r="AY21" s="34"/>
      <c r="AZ21" s="34"/>
      <c r="BA21" s="34"/>
      <c r="BB21" s="34"/>
    </row>
    <row r="22" spans="1:54" x14ac:dyDescent="0.25">
      <c r="A22" s="39" t="s">
        <v>41</v>
      </c>
      <c r="B22" s="110"/>
      <c r="C22" s="118"/>
      <c r="D22" s="119"/>
      <c r="E22" s="120"/>
      <c r="F22" s="119"/>
      <c r="G22" s="121"/>
      <c r="H22" s="120"/>
      <c r="I22" s="122"/>
      <c r="J22" s="123"/>
      <c r="K22" s="124"/>
      <c r="L22" s="125"/>
      <c r="M22" s="126">
        <f>B22*C22</f>
        <v>0</v>
      </c>
      <c r="N22" s="28"/>
      <c r="O22" s="64" t="s">
        <v>41</v>
      </c>
      <c r="P22" s="110"/>
      <c r="Q22" s="148"/>
      <c r="R22" s="119"/>
      <c r="S22" s="120"/>
      <c r="T22" s="119"/>
      <c r="U22" s="121"/>
      <c r="V22" s="120"/>
      <c r="W22" s="122"/>
      <c r="X22" s="123"/>
      <c r="Y22" s="122"/>
      <c r="Z22" s="123"/>
      <c r="AA22" s="126"/>
      <c r="AB22" s="149"/>
      <c r="AC22" s="34"/>
      <c r="AD22" s="173"/>
      <c r="AE22" s="173"/>
      <c r="AF22" s="173"/>
      <c r="AG22" s="177"/>
      <c r="AH22" s="179"/>
      <c r="AI22" s="181"/>
      <c r="AJ22" s="171"/>
      <c r="AK22" s="175"/>
      <c r="AL22" s="34"/>
      <c r="AM22" s="34"/>
      <c r="AN22" s="34"/>
      <c r="AO22" s="34"/>
      <c r="AP22" s="34"/>
      <c r="AQ22" s="34"/>
      <c r="AR22" s="34"/>
      <c r="AS22" s="34"/>
      <c r="AT22" s="34"/>
      <c r="AU22" s="34"/>
      <c r="AV22" s="34"/>
      <c r="AW22" s="34"/>
      <c r="AX22" s="34"/>
      <c r="AY22" s="34"/>
      <c r="AZ22" s="34"/>
      <c r="BA22" s="34"/>
      <c r="BB22" s="34"/>
    </row>
    <row r="23" spans="1:54" x14ac:dyDescent="0.25">
      <c r="A23" s="40" t="s">
        <v>0</v>
      </c>
      <c r="B23" s="127">
        <f>SUM(B14:B22)</f>
        <v>0</v>
      </c>
      <c r="C23" s="128">
        <f>SUM(C14:C22)</f>
        <v>0</v>
      </c>
      <c r="D23" s="129"/>
      <c r="E23" s="130">
        <f>SUM(E14:E22)</f>
        <v>0</v>
      </c>
      <c r="F23" s="129"/>
      <c r="G23" s="131"/>
      <c r="H23" s="130">
        <f>SUM(H14:H22)</f>
        <v>0</v>
      </c>
      <c r="I23" s="132"/>
      <c r="J23" s="130">
        <f>SUM(J14:J22)</f>
        <v>0</v>
      </c>
      <c r="K23" s="133"/>
      <c r="L23" s="130">
        <f>SUM(L14:L22)</f>
        <v>0</v>
      </c>
      <c r="M23" s="134">
        <f>SUM(M14:M22)</f>
        <v>0</v>
      </c>
      <c r="N23" s="21"/>
      <c r="O23" s="65" t="s">
        <v>0</v>
      </c>
      <c r="P23" s="23">
        <f>SUM(P14:P22)</f>
        <v>0</v>
      </c>
      <c r="Q23" s="50">
        <f>SUM(Q14:Q22)</f>
        <v>0</v>
      </c>
      <c r="R23" s="51"/>
      <c r="S23" s="52">
        <f>SUM(S14:S22)</f>
        <v>0</v>
      </c>
      <c r="T23" s="51"/>
      <c r="U23" s="53"/>
      <c r="V23" s="52">
        <f>SUM(V14:V22)</f>
        <v>0</v>
      </c>
      <c r="W23" s="54"/>
      <c r="X23" s="52">
        <f>SUM(X14:X22)</f>
        <v>0</v>
      </c>
      <c r="Y23" s="54"/>
      <c r="Z23" s="52">
        <f>SUM(Z14:Z22)</f>
        <v>0</v>
      </c>
      <c r="AA23" s="22">
        <f>SUM(AA14:AA22)</f>
        <v>0</v>
      </c>
      <c r="AB23" s="8"/>
      <c r="AC23" s="34"/>
      <c r="AD23" s="78"/>
      <c r="AE23" s="82" t="s">
        <v>104</v>
      </c>
      <c r="AF23" s="83" t="s">
        <v>103</v>
      </c>
      <c r="AG23" s="84">
        <f>E23+H23+J23+L23</f>
        <v>0</v>
      </c>
      <c r="AH23" s="78"/>
      <c r="AI23" s="152">
        <f>SUM(S23,V23,X23,Z23)</f>
        <v>0</v>
      </c>
      <c r="AJ23" s="156" t="s">
        <v>99</v>
      </c>
      <c r="AK23" s="79">
        <f>S31-AK20</f>
        <v>0</v>
      </c>
      <c r="AL23" s="34"/>
      <c r="AM23" s="34"/>
      <c r="AN23" s="34"/>
      <c r="AO23" s="34"/>
      <c r="AP23" s="34"/>
      <c r="AQ23" s="34"/>
      <c r="AR23" s="34"/>
      <c r="AS23" s="34"/>
      <c r="AT23" s="34"/>
      <c r="AU23" s="34"/>
      <c r="AV23" s="34"/>
      <c r="AW23" s="34"/>
      <c r="AX23" s="34"/>
      <c r="AY23" s="34"/>
      <c r="AZ23" s="34"/>
      <c r="BA23" s="34"/>
      <c r="BB23" s="34"/>
    </row>
    <row r="24" spans="1:54" x14ac:dyDescent="0.25">
      <c r="A24" s="66"/>
      <c r="B24" s="24"/>
      <c r="C24" s="55"/>
      <c r="D24" s="55"/>
      <c r="E24" s="55"/>
      <c r="F24" s="55"/>
      <c r="G24" s="55"/>
      <c r="H24" s="55"/>
      <c r="I24" s="56"/>
      <c r="J24" s="55"/>
      <c r="K24" s="56"/>
      <c r="L24" s="55"/>
      <c r="M24" s="21"/>
      <c r="N24" s="21"/>
      <c r="O24" s="66"/>
      <c r="P24" s="24"/>
      <c r="Q24" s="55"/>
      <c r="R24" s="55"/>
      <c r="S24" s="55"/>
      <c r="T24" s="55"/>
      <c r="U24" s="55"/>
      <c r="V24" s="55"/>
      <c r="W24" s="56"/>
      <c r="X24" s="55"/>
      <c r="Y24" s="56"/>
      <c r="Z24" s="55"/>
      <c r="AA24" s="21"/>
      <c r="AB24" s="9"/>
      <c r="AC24" s="34"/>
      <c r="AD24" s="77" t="s">
        <v>109</v>
      </c>
      <c r="AE24" s="77" t="s">
        <v>112</v>
      </c>
      <c r="AF24" s="85" t="s">
        <v>102</v>
      </c>
      <c r="AG24" s="86"/>
      <c r="AH24" s="87"/>
      <c r="AI24" s="153"/>
      <c r="AJ24" s="157"/>
      <c r="AK24" s="88"/>
      <c r="AL24" s="34"/>
      <c r="AM24" s="34"/>
      <c r="AN24" s="34"/>
      <c r="AO24" s="34"/>
      <c r="AP24" s="34"/>
      <c r="AQ24" s="34"/>
      <c r="AR24" s="34"/>
      <c r="AS24" s="34"/>
      <c r="AT24" s="34"/>
      <c r="AU24" s="34"/>
      <c r="AV24" s="34"/>
      <c r="AW24" s="34"/>
      <c r="AX24" s="34"/>
      <c r="AY24" s="34"/>
      <c r="AZ24" s="34"/>
      <c r="BA24" s="34"/>
      <c r="BB24" s="34"/>
    </row>
    <row r="25" spans="1:54" ht="18" customHeight="1" x14ac:dyDescent="0.25">
      <c r="A25" s="35" t="s">
        <v>35</v>
      </c>
      <c r="B25" s="218" t="str">
        <f>IF(M23&lt;2000,"Le plancher de dépense n'est pas respecté, votre dossier n'est pas éligible","Le plancher de dépense éligible est respecté")</f>
        <v>Le plancher de dépense n'est pas respecté, votre dossier n'est pas éligible</v>
      </c>
      <c r="C25" s="218"/>
      <c r="D25" s="218"/>
      <c r="E25" s="218"/>
      <c r="F25" s="218"/>
      <c r="G25" s="218"/>
      <c r="H25" s="34"/>
      <c r="I25" s="34"/>
      <c r="J25" s="34"/>
      <c r="K25" s="34"/>
      <c r="L25" s="34"/>
      <c r="M25" s="34"/>
      <c r="N25" s="10"/>
      <c r="O25" s="68" t="s">
        <v>35</v>
      </c>
      <c r="P25" s="208" t="str">
        <f>IF(AA23&lt;2000,"NON","OUI")</f>
        <v>NON</v>
      </c>
      <c r="Q25" s="208"/>
      <c r="R25" s="208"/>
      <c r="S25" s="208"/>
      <c r="T25" s="34"/>
      <c r="U25" s="34"/>
      <c r="V25" s="34"/>
      <c r="W25" s="34"/>
      <c r="X25" s="34"/>
      <c r="Y25" s="34"/>
      <c r="Z25" s="34"/>
      <c r="AA25" s="34"/>
      <c r="AB25" s="34"/>
      <c r="AC25" s="34"/>
      <c r="AD25" s="78"/>
      <c r="AE25" s="82" t="s">
        <v>104</v>
      </c>
      <c r="AF25" s="83" t="s">
        <v>103</v>
      </c>
      <c r="AG25" s="89"/>
      <c r="AH25" s="82"/>
      <c r="AI25" s="154"/>
      <c r="AJ25" s="158"/>
      <c r="AK25" s="90"/>
      <c r="AL25" s="34"/>
      <c r="AM25" s="34"/>
      <c r="AN25" s="34"/>
      <c r="AO25" s="34"/>
      <c r="AP25" s="34"/>
      <c r="AQ25" s="34"/>
      <c r="AR25" s="34"/>
      <c r="AS25" s="34"/>
      <c r="AT25" s="34"/>
      <c r="AU25" s="34"/>
      <c r="AV25" s="34"/>
      <c r="AW25" s="34"/>
      <c r="AX25" s="34"/>
      <c r="AY25" s="34"/>
      <c r="AZ25" s="34"/>
      <c r="BA25" s="34"/>
      <c r="BB25" s="34"/>
    </row>
    <row r="26" spans="1:54" x14ac:dyDescent="0.25">
      <c r="A26" s="35"/>
      <c r="B26" s="29"/>
      <c r="C26" s="29"/>
      <c r="D26" s="29"/>
      <c r="E26" s="29"/>
      <c r="F26" s="34"/>
      <c r="G26" s="34"/>
      <c r="H26" s="34"/>
      <c r="I26" s="34"/>
      <c r="J26" s="34"/>
      <c r="K26" s="34"/>
      <c r="L26" s="34"/>
      <c r="M26" s="34"/>
      <c r="N26" s="10"/>
      <c r="O26" s="209" t="s">
        <v>88</v>
      </c>
      <c r="P26" s="209"/>
      <c r="Q26" s="210" t="s">
        <v>91</v>
      </c>
      <c r="R26" s="211"/>
      <c r="S26" s="212"/>
      <c r="T26" s="34"/>
      <c r="U26" s="34"/>
      <c r="V26" s="34"/>
      <c r="W26" s="34"/>
      <c r="X26" s="34"/>
      <c r="Y26" s="34"/>
      <c r="Z26" s="34"/>
      <c r="AA26" s="34"/>
      <c r="AB26" s="34"/>
      <c r="AC26" s="34"/>
      <c r="AD26" s="77" t="s">
        <v>110</v>
      </c>
      <c r="AE26" s="77" t="s">
        <v>112</v>
      </c>
      <c r="AF26" s="85" t="s">
        <v>102</v>
      </c>
      <c r="AG26" s="86"/>
      <c r="AH26" s="87"/>
      <c r="AI26" s="153"/>
      <c r="AJ26" s="157"/>
      <c r="AK26" s="88"/>
      <c r="AL26" s="34"/>
      <c r="AM26" s="34"/>
      <c r="AN26" s="34"/>
      <c r="AO26" s="34"/>
      <c r="AP26" s="34"/>
      <c r="AQ26" s="34"/>
      <c r="AR26" s="34"/>
      <c r="AS26" s="34"/>
      <c r="AT26" s="34"/>
      <c r="AU26" s="34"/>
      <c r="AV26" s="34"/>
      <c r="AW26" s="34"/>
      <c r="AX26" s="34"/>
      <c r="AY26" s="34"/>
      <c r="AZ26" s="34"/>
      <c r="BA26" s="34"/>
      <c r="BB26" s="34"/>
    </row>
    <row r="27" spans="1:54" x14ac:dyDescent="0.25">
      <c r="A27" s="35"/>
      <c r="B27" s="32"/>
      <c r="C27" s="32"/>
      <c r="D27" s="32"/>
      <c r="E27" s="32"/>
      <c r="F27" s="34"/>
      <c r="G27" s="34"/>
      <c r="H27" s="34"/>
      <c r="I27" s="34"/>
      <c r="J27" s="34"/>
      <c r="K27" s="34"/>
      <c r="L27" s="34"/>
      <c r="M27" s="34"/>
      <c r="N27" s="10"/>
      <c r="O27" s="70"/>
      <c r="P27" s="43"/>
      <c r="Q27" s="43"/>
      <c r="R27" s="43"/>
      <c r="S27" s="43"/>
      <c r="T27" s="34"/>
      <c r="U27" s="34"/>
      <c r="V27" s="34"/>
      <c r="W27" s="34"/>
      <c r="X27" s="34"/>
      <c r="Y27" s="34"/>
      <c r="Z27" s="34"/>
      <c r="AA27" s="34"/>
      <c r="AB27" s="34"/>
      <c r="AC27" s="34"/>
      <c r="AD27" s="78"/>
      <c r="AE27" s="82" t="s">
        <v>104</v>
      </c>
      <c r="AF27" s="83" t="s">
        <v>103</v>
      </c>
      <c r="AG27" s="89"/>
      <c r="AH27" s="82"/>
      <c r="AI27" s="154"/>
      <c r="AJ27" s="158"/>
      <c r="AK27" s="90"/>
      <c r="AL27" s="34"/>
      <c r="AM27" s="34"/>
      <c r="AN27" s="34"/>
      <c r="AO27" s="34"/>
      <c r="AP27" s="34"/>
      <c r="AQ27" s="34"/>
      <c r="AR27" s="34"/>
      <c r="AS27" s="34"/>
      <c r="AT27" s="34"/>
      <c r="AU27" s="34"/>
      <c r="AV27" s="34"/>
      <c r="AW27" s="34"/>
      <c r="AX27" s="34"/>
      <c r="AY27" s="34"/>
      <c r="AZ27" s="34"/>
      <c r="BA27" s="34"/>
      <c r="BB27" s="34"/>
    </row>
    <row r="28" spans="1:54" ht="21" x14ac:dyDescent="0.35">
      <c r="A28" s="34"/>
      <c r="B28" s="34"/>
      <c r="C28" s="34"/>
      <c r="D28" s="34"/>
      <c r="E28" s="34"/>
      <c r="F28" s="219" t="s">
        <v>87</v>
      </c>
      <c r="G28" s="219"/>
      <c r="H28" s="219"/>
      <c r="I28" s="219"/>
      <c r="J28" s="34"/>
      <c r="K28" s="34"/>
      <c r="L28" s="34"/>
      <c r="M28" s="34"/>
      <c r="N28" s="10"/>
      <c r="R28" s="205" t="s">
        <v>87</v>
      </c>
      <c r="S28" s="205"/>
      <c r="T28" s="205"/>
      <c r="U28" s="205"/>
      <c r="V28" s="34"/>
      <c r="W28" s="34"/>
      <c r="X28" s="34"/>
      <c r="Y28" s="34"/>
      <c r="Z28" s="34"/>
      <c r="AA28" s="34"/>
      <c r="AB28" s="34"/>
      <c r="AC28" s="34"/>
      <c r="AD28" s="77" t="s">
        <v>111</v>
      </c>
      <c r="AE28" s="77" t="s">
        <v>112</v>
      </c>
      <c r="AF28" s="85" t="s">
        <v>102</v>
      </c>
      <c r="AG28" s="86"/>
      <c r="AH28" s="87"/>
      <c r="AI28" s="153"/>
      <c r="AJ28" s="157"/>
      <c r="AK28" s="88"/>
      <c r="AL28" s="34"/>
      <c r="AM28" s="34"/>
      <c r="AN28" s="34"/>
      <c r="AO28" s="34"/>
      <c r="AP28" s="34"/>
      <c r="AQ28" s="34"/>
      <c r="AR28" s="34"/>
      <c r="AS28" s="34"/>
      <c r="AT28" s="34"/>
      <c r="AU28" s="34"/>
      <c r="AV28" s="34"/>
      <c r="AW28" s="34"/>
      <c r="AX28" s="34"/>
      <c r="AY28" s="34"/>
      <c r="AZ28" s="34"/>
      <c r="BA28" s="34"/>
      <c r="BB28" s="34"/>
    </row>
    <row r="29" spans="1:54" x14ac:dyDescent="0.25">
      <c r="A29" s="34"/>
      <c r="B29" s="34"/>
      <c r="C29" s="34"/>
      <c r="D29" s="34"/>
      <c r="E29" s="34"/>
      <c r="G29" s="34"/>
      <c r="H29" s="34"/>
      <c r="I29" s="34"/>
      <c r="J29" s="34"/>
      <c r="K29" s="34"/>
      <c r="L29" s="34"/>
      <c r="M29" s="34"/>
      <c r="N29" s="10"/>
      <c r="O29" s="34"/>
      <c r="P29" s="34"/>
      <c r="Q29" s="41"/>
      <c r="R29"/>
      <c r="S29" s="34"/>
      <c r="T29" s="34"/>
      <c r="U29" s="34"/>
      <c r="V29" s="34"/>
      <c r="W29" s="34"/>
      <c r="X29" s="34"/>
      <c r="Y29" s="34"/>
      <c r="Z29" s="34"/>
      <c r="AA29" s="34"/>
      <c r="AB29" s="34"/>
      <c r="AC29" s="34"/>
      <c r="AD29" s="78"/>
      <c r="AE29" s="82" t="s">
        <v>104</v>
      </c>
      <c r="AF29" s="83" t="s">
        <v>103</v>
      </c>
      <c r="AG29" s="89"/>
      <c r="AH29" s="82"/>
      <c r="AI29" s="154"/>
      <c r="AJ29" s="158"/>
      <c r="AK29" s="90"/>
      <c r="AL29" s="34"/>
      <c r="AM29" s="34"/>
      <c r="AN29" s="34"/>
      <c r="AO29" s="34"/>
      <c r="AP29" s="34"/>
      <c r="AQ29" s="34"/>
      <c r="AR29" s="34"/>
      <c r="AS29" s="34"/>
      <c r="AT29" s="34"/>
      <c r="AU29" s="34"/>
      <c r="AV29" s="34"/>
      <c r="AW29" s="34"/>
      <c r="AX29" s="34"/>
      <c r="AY29" s="34"/>
      <c r="AZ29" s="34"/>
      <c r="BA29" s="34"/>
      <c r="BB29" s="34"/>
    </row>
    <row r="30" spans="1:54" ht="30" customHeight="1" x14ac:dyDescent="0.25">
      <c r="A30" s="11" t="s">
        <v>12</v>
      </c>
      <c r="B30" s="71" t="s">
        <v>15</v>
      </c>
      <c r="C30" s="34"/>
      <c r="D30" s="34"/>
      <c r="E30" s="34"/>
      <c r="F30" s="67"/>
      <c r="G30" s="31" t="s">
        <v>117</v>
      </c>
      <c r="H30" s="31" t="s">
        <v>34</v>
      </c>
      <c r="I30" s="208" t="s">
        <v>11</v>
      </c>
      <c r="J30" s="208"/>
      <c r="K30" s="34"/>
      <c r="L30" s="34"/>
      <c r="M30" s="34"/>
      <c r="N30" s="10"/>
      <c r="O30" s="11" t="s">
        <v>39</v>
      </c>
      <c r="P30" s="150" t="s">
        <v>15</v>
      </c>
      <c r="R30" s="67"/>
      <c r="S30" s="31" t="s">
        <v>10</v>
      </c>
      <c r="T30" s="31" t="s">
        <v>34</v>
      </c>
      <c r="U30" s="214" t="s">
        <v>11</v>
      </c>
      <c r="V30" s="214"/>
      <c r="W30" s="34"/>
      <c r="X30" s="34"/>
      <c r="Y30" s="34"/>
      <c r="Z30" s="34"/>
      <c r="AA30" s="34"/>
      <c r="AB30" s="34"/>
      <c r="AC30" s="34"/>
      <c r="AD30" s="73" t="s">
        <v>100</v>
      </c>
      <c r="AE30" s="76"/>
      <c r="AF30" s="76"/>
      <c r="AG30" s="80">
        <f>M23</f>
        <v>0</v>
      </c>
      <c r="AH30" s="76">
        <f>P23</f>
        <v>0</v>
      </c>
      <c r="AI30" s="155">
        <f>AA23</f>
        <v>0</v>
      </c>
      <c r="AJ30" s="159"/>
      <c r="AK30" s="81">
        <f>AK20+AK23</f>
        <v>0</v>
      </c>
      <c r="AL30" s="34"/>
      <c r="AM30" s="34"/>
      <c r="AN30" s="34"/>
      <c r="AO30" s="34"/>
      <c r="AP30" s="34"/>
      <c r="AQ30" s="34"/>
      <c r="AR30" s="34"/>
      <c r="AS30" s="34"/>
      <c r="AT30" s="34"/>
      <c r="AU30" s="34"/>
      <c r="AV30" s="34"/>
      <c r="AW30" s="34"/>
      <c r="AX30" s="34"/>
      <c r="AY30" s="34"/>
      <c r="AZ30" s="34"/>
      <c r="BA30" s="34"/>
      <c r="BB30" s="34"/>
    </row>
    <row r="31" spans="1:54" ht="15" customHeight="1" x14ac:dyDescent="0.25">
      <c r="A31" s="11" t="s">
        <v>13</v>
      </c>
      <c r="B31" s="71" t="s">
        <v>15</v>
      </c>
      <c r="C31" s="34"/>
      <c r="D31" s="34"/>
      <c r="E31" s="34"/>
      <c r="F31" s="11" t="s">
        <v>8</v>
      </c>
      <c r="G31" s="74">
        <f>M23</f>
        <v>0</v>
      </c>
      <c r="H31" s="57">
        <f>G31*B32</f>
        <v>0</v>
      </c>
      <c r="I31" s="215">
        <f>MIN(SUM(H31:H32),10000)-H32</f>
        <v>0</v>
      </c>
      <c r="J31" s="215"/>
      <c r="K31" s="34"/>
      <c r="L31" s="34"/>
      <c r="M31" s="34"/>
      <c r="N31" s="10"/>
      <c r="O31" s="11" t="s">
        <v>40</v>
      </c>
      <c r="P31" s="150" t="s">
        <v>15</v>
      </c>
      <c r="R31" s="11" t="s">
        <v>8</v>
      </c>
      <c r="S31" s="74">
        <f>AA23</f>
        <v>0</v>
      </c>
      <c r="T31" s="57">
        <f>S31*P32</f>
        <v>0</v>
      </c>
      <c r="U31" s="215">
        <f>MIN(SUM(T31:T32),10000)-T32</f>
        <v>0</v>
      </c>
      <c r="V31" s="215"/>
      <c r="W31" s="34"/>
      <c r="X31" s="34"/>
      <c r="Y31" s="34"/>
      <c r="Z31" s="34"/>
      <c r="AA31" s="34"/>
      <c r="AB31" s="34"/>
      <c r="AC31" s="34"/>
      <c r="AD31" s="217" t="s">
        <v>9</v>
      </c>
      <c r="AE31" s="167"/>
      <c r="AF31" s="167"/>
      <c r="AG31" s="167"/>
      <c r="AH31" s="167"/>
      <c r="AI31" s="168"/>
      <c r="AJ31" s="165" t="s">
        <v>101</v>
      </c>
      <c r="AK31" s="166">
        <f>U32</f>
        <v>800</v>
      </c>
      <c r="AL31" s="34"/>
      <c r="AM31" s="34"/>
      <c r="AN31" s="34"/>
      <c r="AO31" s="34"/>
      <c r="AP31" s="34"/>
      <c r="AQ31" s="34"/>
      <c r="AR31" s="34"/>
      <c r="AS31" s="34"/>
      <c r="AT31" s="34"/>
      <c r="AU31" s="34"/>
      <c r="AV31" s="34"/>
      <c r="AW31" s="34"/>
      <c r="AX31" s="34"/>
      <c r="AY31" s="34"/>
      <c r="AZ31" s="34"/>
      <c r="BA31" s="34"/>
      <c r="BB31" s="34"/>
    </row>
    <row r="32" spans="1:54" x14ac:dyDescent="0.25">
      <c r="A32" s="12" t="s">
        <v>19</v>
      </c>
      <c r="B32" s="13">
        <f>IF(listes!B8=0,25%, (IF(listes!B8=1,35%, 45%)))</f>
        <v>0.25</v>
      </c>
      <c r="C32" s="34"/>
      <c r="D32" s="34"/>
      <c r="E32" s="34"/>
      <c r="F32" s="11" t="s">
        <v>9</v>
      </c>
      <c r="G32" s="58"/>
      <c r="H32" s="57">
        <v>800</v>
      </c>
      <c r="I32" s="215">
        <f>H32</f>
        <v>800</v>
      </c>
      <c r="J32" s="215"/>
      <c r="K32" s="34"/>
      <c r="L32" s="34"/>
      <c r="M32" s="34"/>
      <c r="N32" s="10"/>
      <c r="O32" s="12" t="s">
        <v>19</v>
      </c>
      <c r="P32" s="13">
        <f>IF(listes!G8=0,25%, (IF(listes!G8=1,35%, 45%)))</f>
        <v>0.25</v>
      </c>
      <c r="R32" s="11" t="s">
        <v>9</v>
      </c>
      <c r="S32" s="58"/>
      <c r="T32" s="75">
        <v>800</v>
      </c>
      <c r="U32" s="215">
        <f>T32</f>
        <v>800</v>
      </c>
      <c r="V32" s="215"/>
      <c r="W32" s="34"/>
      <c r="X32" s="34"/>
      <c r="Y32" s="34"/>
      <c r="Z32" s="34"/>
      <c r="AA32" s="34"/>
      <c r="AB32" s="34"/>
      <c r="AC32" s="34"/>
      <c r="AD32" s="217"/>
      <c r="AE32" s="167"/>
      <c r="AF32" s="167"/>
      <c r="AG32" s="167"/>
      <c r="AH32" s="167"/>
      <c r="AI32" s="168"/>
      <c r="AJ32" s="165"/>
      <c r="AK32" s="166"/>
      <c r="AL32" s="34"/>
      <c r="AM32" s="34"/>
      <c r="AN32" s="34"/>
      <c r="AO32" s="34"/>
      <c r="AP32" s="34"/>
      <c r="AQ32" s="34"/>
      <c r="AR32" s="34"/>
      <c r="AS32" s="34"/>
      <c r="AT32" s="34"/>
      <c r="AU32" s="34"/>
      <c r="AV32" s="34"/>
      <c r="AW32" s="34"/>
      <c r="AX32" s="34"/>
      <c r="AY32" s="34"/>
      <c r="AZ32" s="34"/>
      <c r="BA32" s="34"/>
      <c r="BB32" s="34"/>
    </row>
    <row r="33" spans="1:54" x14ac:dyDescent="0.25">
      <c r="A33" s="10"/>
      <c r="B33" s="34"/>
      <c r="C33" s="34"/>
      <c r="D33" s="34"/>
      <c r="E33" s="34"/>
      <c r="F33" s="34"/>
      <c r="G33" s="34"/>
      <c r="H33" s="151" t="s">
        <v>0</v>
      </c>
      <c r="I33" s="216">
        <f>I31+I32</f>
        <v>800</v>
      </c>
      <c r="J33" s="208"/>
      <c r="K33" s="34"/>
      <c r="L33" s="34"/>
      <c r="M33" s="5"/>
      <c r="N33" s="18"/>
      <c r="O33" s="34"/>
      <c r="P33" s="10"/>
      <c r="Q33" s="34"/>
      <c r="T33" s="151" t="s">
        <v>0</v>
      </c>
      <c r="U33" s="216">
        <f>U31+U32</f>
        <v>800</v>
      </c>
      <c r="V33" s="208"/>
      <c r="W33" s="34"/>
      <c r="X33" s="34"/>
      <c r="Y33" s="34"/>
      <c r="Z33" s="34"/>
      <c r="AA33" s="34"/>
      <c r="AB33" s="34"/>
      <c r="AC33" s="34"/>
      <c r="AD33" s="217"/>
      <c r="AE33" s="167"/>
      <c r="AF33" s="167"/>
      <c r="AG33" s="167"/>
      <c r="AH33" s="167"/>
      <c r="AI33" s="168"/>
      <c r="AJ33" s="165"/>
      <c r="AK33" s="166"/>
      <c r="AL33" s="34"/>
      <c r="AM33" s="34"/>
      <c r="AN33" s="34"/>
      <c r="AO33" s="34"/>
      <c r="AP33" s="34"/>
      <c r="AQ33" s="34"/>
      <c r="AR33" s="34"/>
      <c r="AS33" s="34"/>
      <c r="AT33" s="34"/>
      <c r="AU33" s="34"/>
      <c r="AV33" s="34"/>
      <c r="AW33" s="34"/>
      <c r="AX33" s="34"/>
      <c r="AY33" s="34"/>
      <c r="AZ33" s="34"/>
      <c r="BA33" s="34"/>
      <c r="BB33" s="34"/>
    </row>
    <row r="34" spans="1:54" x14ac:dyDescent="0.25">
      <c r="A34" s="9"/>
      <c r="B34" s="9"/>
      <c r="C34" s="9"/>
      <c r="D34" s="34"/>
      <c r="E34" s="34"/>
      <c r="F34" s="34"/>
      <c r="G34" s="34"/>
      <c r="H34" s="34"/>
      <c r="I34" s="34"/>
      <c r="J34" s="34"/>
      <c r="K34" s="34"/>
      <c r="L34" s="34"/>
      <c r="M34" s="5"/>
      <c r="N34" s="18"/>
      <c r="O34" s="34"/>
      <c r="P34" s="10"/>
      <c r="Q34" s="34"/>
      <c r="R34" s="34"/>
      <c r="S34" s="34"/>
      <c r="T34" s="34"/>
      <c r="U34" s="34"/>
      <c r="V34" s="34"/>
      <c r="W34" s="34"/>
      <c r="X34" s="34"/>
      <c r="Y34" s="34"/>
      <c r="Z34" s="34"/>
      <c r="AA34" s="34"/>
      <c r="AB34" s="34"/>
      <c r="AC34" s="34"/>
      <c r="AD34" s="34"/>
      <c r="AE34" s="34"/>
      <c r="AF34" s="34"/>
      <c r="AG34" s="34"/>
      <c r="AH34" s="34"/>
      <c r="AI34" s="34"/>
      <c r="AJ34" s="184" t="s">
        <v>113</v>
      </c>
      <c r="AK34" s="213">
        <f>AK20+AK31</f>
        <v>800</v>
      </c>
      <c r="AL34" s="34"/>
      <c r="AM34" s="34"/>
      <c r="AN34" s="34"/>
      <c r="AO34" s="34"/>
      <c r="AP34" s="34"/>
      <c r="AQ34" s="34"/>
      <c r="AR34" s="34"/>
      <c r="AS34" s="34"/>
      <c r="AT34" s="34"/>
      <c r="AU34" s="34"/>
      <c r="AV34" s="34"/>
      <c r="AW34" s="34"/>
      <c r="AX34" s="34"/>
      <c r="AY34" s="34"/>
      <c r="AZ34" s="34"/>
      <c r="BA34" s="34"/>
      <c r="BB34" s="34"/>
    </row>
    <row r="35" spans="1:54" x14ac:dyDescent="0.25">
      <c r="A35" s="14"/>
      <c r="B35" s="14"/>
      <c r="C35" s="14"/>
      <c r="D35" s="34"/>
      <c r="E35" s="34"/>
      <c r="F35" s="34"/>
      <c r="G35" s="34"/>
      <c r="H35" s="9"/>
      <c r="I35" s="34"/>
      <c r="J35" s="34"/>
      <c r="K35" s="34"/>
      <c r="L35" s="34"/>
      <c r="M35" s="5"/>
      <c r="N35" s="18"/>
      <c r="O35" s="34"/>
      <c r="P35" s="34"/>
      <c r="Q35" s="34"/>
      <c r="R35" s="34"/>
      <c r="S35" s="34"/>
      <c r="T35" s="34"/>
      <c r="U35" s="34"/>
      <c r="V35" s="34"/>
      <c r="W35" s="34"/>
      <c r="X35" s="34"/>
      <c r="Y35" s="34"/>
      <c r="Z35" s="34"/>
      <c r="AA35" s="34"/>
      <c r="AB35" s="34"/>
      <c r="AC35" s="34"/>
      <c r="AD35" s="34"/>
      <c r="AE35" s="34"/>
      <c r="AF35" s="34"/>
      <c r="AG35" s="34"/>
      <c r="AH35" s="34"/>
      <c r="AI35" s="34"/>
      <c r="AJ35" s="184"/>
      <c r="AK35" s="161"/>
      <c r="AL35" s="34"/>
      <c r="AM35" s="34"/>
      <c r="AN35" s="34"/>
      <c r="AO35" s="34"/>
      <c r="AP35" s="34"/>
      <c r="AQ35" s="34"/>
      <c r="AR35" s="34"/>
      <c r="AS35" s="34"/>
      <c r="AT35" s="34"/>
      <c r="AU35" s="34"/>
      <c r="AV35" s="34"/>
      <c r="AW35" s="34"/>
      <c r="AX35" s="34"/>
      <c r="AY35" s="34"/>
      <c r="AZ35" s="34"/>
      <c r="BA35" s="34"/>
      <c r="BB35" s="34"/>
    </row>
    <row r="36" spans="1:54" x14ac:dyDescent="0.25">
      <c r="A36" s="14"/>
      <c r="B36" s="14"/>
      <c r="C36" s="14"/>
      <c r="D36" s="34"/>
      <c r="E36" s="34"/>
      <c r="F36" s="34"/>
      <c r="G36" s="34"/>
      <c r="H36" s="14"/>
      <c r="I36" s="34"/>
      <c r="J36" s="34"/>
      <c r="K36" s="34"/>
      <c r="L36" s="34"/>
      <c r="M36" s="5"/>
      <c r="N36" s="18"/>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row>
    <row r="37" spans="1:54" x14ac:dyDescent="0.25">
      <c r="A37" s="34"/>
      <c r="B37" s="34"/>
      <c r="C37" s="34"/>
      <c r="D37" s="34"/>
      <c r="E37" s="34"/>
      <c r="F37" s="34"/>
      <c r="G37" s="34"/>
      <c r="H37" s="14"/>
      <c r="I37" s="34"/>
      <c r="J37" s="34"/>
      <c r="K37" s="34"/>
      <c r="L37" s="34"/>
      <c r="M37" s="5"/>
      <c r="N37" s="18"/>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row>
    <row r="38" spans="1:54" x14ac:dyDescent="0.25">
      <c r="A38" s="34"/>
      <c r="B38" s="34"/>
      <c r="C38" s="34"/>
      <c r="D38" s="34"/>
      <c r="E38" s="34"/>
      <c r="F38" s="34"/>
      <c r="G38" s="34"/>
      <c r="H38" s="34"/>
      <c r="I38" s="34"/>
      <c r="J38" s="34"/>
      <c r="K38" s="34"/>
      <c r="L38" s="34"/>
      <c r="M38" s="5"/>
      <c r="N38" s="18"/>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row>
    <row r="39" spans="1:54" x14ac:dyDescent="0.25">
      <c r="A39" s="1" t="s">
        <v>45</v>
      </c>
      <c r="B39" s="34"/>
      <c r="C39" s="34"/>
      <c r="D39" s="34"/>
      <c r="E39" s="34"/>
      <c r="F39" s="34"/>
      <c r="G39" s="34"/>
      <c r="H39" s="34"/>
      <c r="I39" s="34"/>
      <c r="J39" s="34"/>
      <c r="K39" s="34"/>
      <c r="L39" s="34"/>
      <c r="M39" s="34"/>
      <c r="N39" s="10"/>
      <c r="O39" s="25"/>
      <c r="P39" s="34"/>
      <c r="Q39" s="34"/>
      <c r="R39" s="34"/>
      <c r="S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row>
    <row r="40" spans="1:54" x14ac:dyDescent="0.25">
      <c r="A40" s="1"/>
      <c r="B40" s="34"/>
      <c r="C40" s="34"/>
      <c r="D40" s="34"/>
      <c r="E40" s="34"/>
      <c r="F40" s="34"/>
      <c r="G40" s="34"/>
      <c r="H40" s="34"/>
      <c r="I40" s="34"/>
      <c r="J40" s="34"/>
      <c r="K40" s="34"/>
      <c r="L40" s="34"/>
      <c r="M40" s="34"/>
      <c r="N40" s="10"/>
      <c r="O40" s="34"/>
      <c r="P40" s="34"/>
      <c r="Q40" s="34"/>
      <c r="R40" s="34"/>
      <c r="S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row>
    <row r="41" spans="1:54" x14ac:dyDescent="0.25">
      <c r="A41" s="34"/>
      <c r="B41" s="69" t="s">
        <v>84</v>
      </c>
      <c r="C41" s="34"/>
      <c r="D41" s="34"/>
      <c r="E41" s="34"/>
      <c r="F41" s="34"/>
      <c r="G41" s="34"/>
      <c r="H41" s="34"/>
      <c r="I41" s="34"/>
      <c r="J41" s="34"/>
      <c r="K41" s="34"/>
      <c r="L41" s="34"/>
      <c r="M41" s="34"/>
      <c r="N41" s="10"/>
      <c r="O41" s="34"/>
      <c r="P41" s="220" t="s">
        <v>84</v>
      </c>
      <c r="Q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row>
    <row r="42" spans="1:54" ht="15" customHeight="1" x14ac:dyDescent="0.25">
      <c r="A42" s="12" t="s">
        <v>85</v>
      </c>
      <c r="B42" s="12">
        <f>SUM(B43:B82)</f>
        <v>0</v>
      </c>
      <c r="C42" s="34"/>
      <c r="D42" s="34"/>
      <c r="E42" s="34"/>
      <c r="F42" s="34"/>
      <c r="G42" s="34"/>
      <c r="H42" s="34"/>
      <c r="I42" s="34"/>
      <c r="J42" s="34"/>
      <c r="K42" s="34"/>
      <c r="L42" s="34"/>
      <c r="M42" s="34"/>
      <c r="N42" s="10"/>
      <c r="O42" s="12" t="s">
        <v>85</v>
      </c>
      <c r="P42" s="12">
        <f>SUM(P43:P82)</f>
        <v>0</v>
      </c>
      <c r="Q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row>
    <row r="43" spans="1:54" x14ac:dyDescent="0.25">
      <c r="A43" s="33" t="s">
        <v>46</v>
      </c>
      <c r="B43" s="135"/>
      <c r="C43" s="34"/>
      <c r="D43" s="34"/>
      <c r="E43" s="34"/>
      <c r="F43" s="34"/>
      <c r="G43" s="34"/>
      <c r="H43" s="34"/>
      <c r="I43" s="34"/>
      <c r="J43" s="34"/>
      <c r="K43" s="34"/>
      <c r="L43" s="34"/>
      <c r="M43" s="34"/>
      <c r="N43" s="10"/>
      <c r="O43" s="33" t="s">
        <v>46</v>
      </c>
      <c r="P43" s="135"/>
      <c r="Q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row>
    <row r="44" spans="1:54" x14ac:dyDescent="0.25">
      <c r="A44" s="33" t="s">
        <v>47</v>
      </c>
      <c r="B44" s="135"/>
      <c r="C44" s="34"/>
      <c r="D44" s="34"/>
      <c r="E44" s="34"/>
      <c r="F44" s="34"/>
      <c r="G44" s="34"/>
      <c r="H44" s="34"/>
      <c r="I44" s="34"/>
      <c r="J44" s="34"/>
      <c r="K44" s="34"/>
      <c r="L44" s="34"/>
      <c r="M44" s="34"/>
      <c r="N44" s="10"/>
      <c r="O44" s="33" t="s">
        <v>47</v>
      </c>
      <c r="P44" s="135"/>
      <c r="Q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row>
    <row r="45" spans="1:54" ht="18" customHeight="1" x14ac:dyDescent="0.25">
      <c r="A45" s="33" t="s">
        <v>48</v>
      </c>
      <c r="B45" s="135"/>
      <c r="C45" s="34"/>
      <c r="D45" s="34"/>
      <c r="E45" s="34"/>
      <c r="F45" s="34"/>
      <c r="G45" s="34"/>
      <c r="H45" s="34"/>
      <c r="I45" s="34"/>
      <c r="J45" s="34"/>
      <c r="K45" s="34"/>
      <c r="L45" s="34"/>
      <c r="M45" s="34"/>
      <c r="N45" s="10"/>
      <c r="O45" s="33" t="s">
        <v>48</v>
      </c>
      <c r="P45" s="135"/>
      <c r="Q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row>
    <row r="46" spans="1:54" x14ac:dyDescent="0.25">
      <c r="A46" s="33" t="s">
        <v>49</v>
      </c>
      <c r="B46" s="135"/>
      <c r="C46" s="34"/>
      <c r="D46" s="34"/>
      <c r="E46" s="34"/>
      <c r="F46" s="34"/>
      <c r="G46" s="34"/>
      <c r="H46" s="34"/>
      <c r="I46" s="34"/>
      <c r="J46" s="34"/>
      <c r="K46" s="34"/>
      <c r="L46" s="34"/>
      <c r="M46" s="34"/>
      <c r="N46" s="10"/>
      <c r="O46" s="33" t="s">
        <v>49</v>
      </c>
      <c r="P46" s="135"/>
      <c r="Q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row>
    <row r="47" spans="1:54" x14ac:dyDescent="0.25">
      <c r="A47" s="33" t="s">
        <v>50</v>
      </c>
      <c r="B47" s="135"/>
      <c r="C47" s="34"/>
      <c r="D47" s="34"/>
      <c r="E47" s="34"/>
      <c r="F47" s="34"/>
      <c r="G47" s="34"/>
      <c r="H47" s="34"/>
      <c r="I47" s="34"/>
      <c r="J47" s="34"/>
      <c r="K47" s="34"/>
      <c r="L47" s="34"/>
      <c r="M47" s="34"/>
      <c r="N47" s="10"/>
      <c r="O47" s="33" t="s">
        <v>50</v>
      </c>
      <c r="P47" s="135"/>
      <c r="Q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row>
    <row r="48" spans="1:54" x14ac:dyDescent="0.25">
      <c r="A48" s="33" t="s">
        <v>51</v>
      </c>
      <c r="B48" s="135"/>
      <c r="C48" s="34"/>
      <c r="D48" s="34"/>
      <c r="E48" s="34"/>
      <c r="F48" s="34"/>
      <c r="G48" s="34"/>
      <c r="H48" s="34"/>
      <c r="I48" s="34"/>
      <c r="J48" s="34"/>
      <c r="K48" s="34"/>
      <c r="L48" s="34"/>
      <c r="M48" s="34"/>
      <c r="N48" s="10"/>
      <c r="O48" s="33" t="s">
        <v>51</v>
      </c>
      <c r="P48" s="135"/>
      <c r="Q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row>
    <row r="49" spans="1:54" x14ac:dyDescent="0.25">
      <c r="A49" s="33" t="s">
        <v>52</v>
      </c>
      <c r="B49" s="135"/>
      <c r="C49" s="34"/>
      <c r="D49" s="34"/>
      <c r="E49" s="34"/>
      <c r="F49" s="34"/>
      <c r="G49" s="34"/>
      <c r="H49" s="34"/>
      <c r="I49" s="34"/>
      <c r="J49" s="34"/>
      <c r="K49" s="34"/>
      <c r="L49" s="34"/>
      <c r="M49" s="34"/>
      <c r="N49" s="10"/>
      <c r="O49" s="33" t="s">
        <v>52</v>
      </c>
      <c r="P49" s="135"/>
      <c r="Q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row>
    <row r="50" spans="1:54" x14ac:dyDescent="0.25">
      <c r="A50" s="33" t="s">
        <v>53</v>
      </c>
      <c r="B50" s="135"/>
      <c r="C50" s="34"/>
      <c r="D50" s="34"/>
      <c r="E50" s="34"/>
      <c r="F50" s="34"/>
      <c r="G50" s="34"/>
      <c r="H50" s="34"/>
      <c r="I50" s="34"/>
      <c r="J50" s="34"/>
      <c r="K50" s="34"/>
      <c r="L50" s="34"/>
      <c r="M50" s="34"/>
      <c r="N50" s="10"/>
      <c r="O50" s="33" t="s">
        <v>53</v>
      </c>
      <c r="P50" s="135"/>
      <c r="Q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row>
    <row r="51" spans="1:54" x14ac:dyDescent="0.25">
      <c r="A51" s="33" t="s">
        <v>54</v>
      </c>
      <c r="B51" s="135"/>
      <c r="C51" s="34"/>
      <c r="D51" s="34"/>
      <c r="E51" s="34"/>
      <c r="F51" s="34"/>
      <c r="G51" s="34"/>
      <c r="H51" s="34"/>
      <c r="I51" s="34"/>
      <c r="J51" s="34"/>
      <c r="K51" s="34"/>
      <c r="L51" s="34"/>
      <c r="M51" s="34"/>
      <c r="N51" s="10"/>
      <c r="O51" s="33" t="s">
        <v>54</v>
      </c>
      <c r="P51" s="135"/>
      <c r="Q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row>
    <row r="52" spans="1:54" x14ac:dyDescent="0.25">
      <c r="A52" s="33" t="s">
        <v>55</v>
      </c>
      <c r="B52" s="135"/>
      <c r="C52" s="34"/>
      <c r="D52" s="34"/>
      <c r="E52" s="34"/>
      <c r="F52" s="34"/>
      <c r="G52" s="34"/>
      <c r="H52" s="34"/>
      <c r="I52" s="34"/>
      <c r="J52" s="34"/>
      <c r="K52" s="34"/>
      <c r="L52" s="34"/>
      <c r="M52" s="34"/>
      <c r="N52" s="10"/>
      <c r="O52" s="33" t="s">
        <v>55</v>
      </c>
      <c r="P52" s="135"/>
      <c r="Q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row>
    <row r="53" spans="1:54" x14ac:dyDescent="0.25">
      <c r="A53" s="33" t="s">
        <v>56</v>
      </c>
      <c r="B53" s="135"/>
      <c r="C53" s="34"/>
      <c r="D53" s="34"/>
      <c r="E53" s="34"/>
      <c r="F53" s="34"/>
      <c r="G53" s="34"/>
      <c r="H53" s="34"/>
      <c r="I53" s="34"/>
      <c r="J53" s="34"/>
      <c r="K53" s="34"/>
      <c r="L53" s="34"/>
      <c r="M53" s="34"/>
      <c r="N53" s="10"/>
      <c r="O53" s="33" t="s">
        <v>56</v>
      </c>
      <c r="P53" s="135"/>
      <c r="Q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row>
    <row r="54" spans="1:54" x14ac:dyDescent="0.25">
      <c r="A54" s="33" t="s">
        <v>57</v>
      </c>
      <c r="B54" s="135"/>
      <c r="C54" s="34"/>
      <c r="D54" s="34"/>
      <c r="E54" s="34"/>
      <c r="F54" s="34"/>
      <c r="G54" s="34"/>
      <c r="H54" s="34"/>
      <c r="I54" s="34"/>
      <c r="J54" s="34"/>
      <c r="K54" s="34"/>
      <c r="L54" s="34"/>
      <c r="M54" s="34"/>
      <c r="N54" s="10"/>
      <c r="O54" s="33" t="s">
        <v>57</v>
      </c>
      <c r="P54" s="135"/>
      <c r="Q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row>
    <row r="55" spans="1:54" x14ac:dyDescent="0.25">
      <c r="A55" s="33" t="s">
        <v>58</v>
      </c>
      <c r="B55" s="135"/>
      <c r="C55" s="34"/>
      <c r="D55" s="34"/>
      <c r="E55" s="34"/>
      <c r="F55" s="34"/>
      <c r="G55" s="34"/>
      <c r="H55" s="34"/>
      <c r="I55" s="34"/>
      <c r="J55" s="34"/>
      <c r="K55" s="34"/>
      <c r="L55" s="34"/>
      <c r="M55" s="34"/>
      <c r="N55" s="10"/>
      <c r="O55" s="33" t="s">
        <v>58</v>
      </c>
      <c r="P55" s="135"/>
      <c r="Q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row>
    <row r="56" spans="1:54" x14ac:dyDescent="0.25">
      <c r="A56" s="33" t="s">
        <v>59</v>
      </c>
      <c r="B56" s="135"/>
      <c r="C56" s="34"/>
      <c r="D56" s="34"/>
      <c r="E56" s="34"/>
      <c r="F56" s="34"/>
      <c r="G56" s="34"/>
      <c r="H56" s="34"/>
      <c r="I56" s="34"/>
      <c r="J56" s="34"/>
      <c r="K56" s="34"/>
      <c r="L56" s="34"/>
      <c r="M56" s="34"/>
      <c r="N56" s="10"/>
      <c r="O56" s="33" t="s">
        <v>59</v>
      </c>
      <c r="P56" s="135"/>
      <c r="Q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row>
    <row r="57" spans="1:54" x14ac:dyDescent="0.25">
      <c r="A57" s="33" t="s">
        <v>60</v>
      </c>
      <c r="B57" s="135"/>
      <c r="C57" s="34"/>
      <c r="D57" s="34"/>
      <c r="E57" s="34"/>
      <c r="F57" s="34"/>
      <c r="G57" s="34"/>
      <c r="H57" s="34"/>
      <c r="I57" s="34"/>
      <c r="J57" s="34"/>
      <c r="K57" s="34"/>
      <c r="L57" s="34"/>
      <c r="M57" s="34"/>
      <c r="N57" s="10"/>
      <c r="O57" s="33" t="s">
        <v>60</v>
      </c>
      <c r="P57" s="135"/>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row>
    <row r="58" spans="1:54" x14ac:dyDescent="0.25">
      <c r="A58" s="33" t="s">
        <v>94</v>
      </c>
      <c r="B58" s="135"/>
      <c r="C58" s="34"/>
      <c r="D58" s="34"/>
      <c r="E58" s="34"/>
      <c r="F58" s="34"/>
      <c r="G58" s="34"/>
      <c r="H58" s="34"/>
      <c r="I58" s="34"/>
      <c r="J58" s="34"/>
      <c r="K58" s="34"/>
      <c r="L58" s="34"/>
      <c r="M58" s="34"/>
      <c r="N58" s="10"/>
      <c r="O58" s="33" t="s">
        <v>94</v>
      </c>
      <c r="P58" s="135"/>
      <c r="Q58" s="41"/>
      <c r="R58" s="41"/>
      <c r="S58" s="41"/>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row>
    <row r="59" spans="1:54" x14ac:dyDescent="0.25">
      <c r="A59" s="33" t="s">
        <v>93</v>
      </c>
      <c r="B59" s="135"/>
      <c r="C59" s="34"/>
      <c r="D59" s="34"/>
      <c r="E59" s="34"/>
      <c r="F59" s="34"/>
      <c r="G59" s="34"/>
      <c r="H59" s="34"/>
      <c r="I59" s="34"/>
      <c r="J59" s="34"/>
      <c r="K59" s="34"/>
      <c r="L59" s="34"/>
      <c r="M59" s="34"/>
      <c r="N59" s="10"/>
      <c r="O59" s="33" t="s">
        <v>93</v>
      </c>
      <c r="P59" s="135"/>
      <c r="Q59" s="41"/>
      <c r="R59" s="41"/>
      <c r="S59" s="41"/>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row>
    <row r="60" spans="1:54" x14ac:dyDescent="0.25">
      <c r="A60" s="33" t="s">
        <v>61</v>
      </c>
      <c r="B60" s="135"/>
      <c r="C60" s="34"/>
      <c r="D60" s="34"/>
      <c r="E60" s="34"/>
      <c r="F60" s="34"/>
      <c r="G60" s="34"/>
      <c r="H60" s="34"/>
      <c r="I60" s="34"/>
      <c r="J60" s="34"/>
      <c r="K60" s="34"/>
      <c r="L60" s="34"/>
      <c r="M60" s="34"/>
      <c r="N60" s="10"/>
      <c r="O60" s="33" t="s">
        <v>61</v>
      </c>
      <c r="P60" s="135"/>
      <c r="Q60" s="41"/>
      <c r="R60" s="41"/>
      <c r="S60" s="41"/>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row>
    <row r="61" spans="1:54" x14ac:dyDescent="0.25">
      <c r="A61" s="33" t="s">
        <v>62</v>
      </c>
      <c r="B61" s="135"/>
      <c r="C61" s="34"/>
      <c r="D61" s="34"/>
      <c r="E61" s="34"/>
      <c r="F61" s="34"/>
      <c r="G61" s="34"/>
      <c r="H61" s="34"/>
      <c r="I61" s="34"/>
      <c r="J61" s="34"/>
      <c r="K61" s="34"/>
      <c r="L61" s="34"/>
      <c r="M61" s="34"/>
      <c r="N61" s="10"/>
      <c r="O61" s="33" t="s">
        <v>62</v>
      </c>
      <c r="P61" s="135"/>
      <c r="Q61" s="41"/>
      <c r="R61" s="41"/>
      <c r="S61" s="41"/>
      <c r="T61" s="34"/>
      <c r="U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row>
    <row r="62" spans="1:54" x14ac:dyDescent="0.25">
      <c r="A62" s="33" t="s">
        <v>63</v>
      </c>
      <c r="B62" s="135"/>
      <c r="C62" s="34"/>
      <c r="D62" s="34"/>
      <c r="E62" s="34"/>
      <c r="F62" s="34"/>
      <c r="G62" s="34"/>
      <c r="H62" s="34"/>
      <c r="I62" s="34"/>
      <c r="J62" s="34"/>
      <c r="K62" s="34"/>
      <c r="L62" s="34"/>
      <c r="M62" s="34"/>
      <c r="N62" s="10"/>
      <c r="O62" s="33" t="s">
        <v>63</v>
      </c>
      <c r="P62" s="135"/>
      <c r="Q62" s="41"/>
      <c r="R62" s="41"/>
      <c r="S62" s="41"/>
      <c r="T62" s="34"/>
      <c r="U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row>
    <row r="63" spans="1:54" x14ac:dyDescent="0.25">
      <c r="A63" s="33" t="s">
        <v>64</v>
      </c>
      <c r="B63" s="135"/>
      <c r="C63" s="34"/>
      <c r="D63" s="34"/>
      <c r="E63" s="34"/>
      <c r="F63" s="34"/>
      <c r="G63" s="34"/>
      <c r="H63" s="34"/>
      <c r="I63" s="34"/>
      <c r="J63" s="34"/>
      <c r="K63" s="34"/>
      <c r="L63" s="34"/>
      <c r="M63" s="34"/>
      <c r="N63" s="10"/>
      <c r="O63" s="33" t="s">
        <v>64</v>
      </c>
      <c r="P63" s="135"/>
      <c r="Q63" s="41"/>
      <c r="R63" s="41"/>
      <c r="S63" s="41"/>
      <c r="T63" s="34"/>
      <c r="U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row>
    <row r="64" spans="1:54" x14ac:dyDescent="0.25">
      <c r="A64" s="33" t="s">
        <v>65</v>
      </c>
      <c r="B64" s="135"/>
      <c r="C64" s="34"/>
      <c r="D64" s="34"/>
      <c r="E64" s="34"/>
      <c r="F64" s="34"/>
      <c r="G64" s="34"/>
      <c r="H64" s="34"/>
      <c r="I64" s="34"/>
      <c r="J64" s="34"/>
      <c r="K64" s="34"/>
      <c r="L64" s="34"/>
      <c r="M64" s="34"/>
      <c r="N64" s="10"/>
      <c r="O64" s="33" t="s">
        <v>65</v>
      </c>
      <c r="P64" s="135"/>
      <c r="Q64" s="41"/>
      <c r="R64" s="41"/>
      <c r="S64" s="41"/>
      <c r="T64" s="34"/>
      <c r="U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row>
    <row r="65" spans="1:54" x14ac:dyDescent="0.25">
      <c r="A65" s="33" t="s">
        <v>66</v>
      </c>
      <c r="B65" s="135"/>
      <c r="C65" s="34"/>
      <c r="D65" s="34"/>
      <c r="E65" s="34"/>
      <c r="F65" s="34"/>
      <c r="G65" s="34"/>
      <c r="H65" s="34"/>
      <c r="I65" s="34"/>
      <c r="J65" s="34"/>
      <c r="K65" s="34"/>
      <c r="L65" s="34"/>
      <c r="M65" s="34"/>
      <c r="N65" s="10"/>
      <c r="O65" s="33" t="s">
        <v>66</v>
      </c>
      <c r="P65" s="135"/>
      <c r="Q65" s="41"/>
      <c r="R65" s="41"/>
      <c r="S65" s="41"/>
      <c r="T65" s="34"/>
      <c r="U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row>
    <row r="66" spans="1:54" x14ac:dyDescent="0.25">
      <c r="A66" s="33" t="s">
        <v>67</v>
      </c>
      <c r="B66" s="135"/>
      <c r="C66" s="34"/>
      <c r="D66" s="34"/>
      <c r="E66" s="34"/>
      <c r="F66" s="34"/>
      <c r="G66" s="34"/>
      <c r="H66" s="34"/>
      <c r="I66" s="34"/>
      <c r="J66" s="34"/>
      <c r="K66" s="34"/>
      <c r="L66" s="34"/>
      <c r="M66" s="34"/>
      <c r="N66" s="10"/>
      <c r="O66" s="33" t="s">
        <v>67</v>
      </c>
      <c r="P66" s="135"/>
      <c r="Q66" s="41"/>
      <c r="R66" s="41"/>
      <c r="S66" s="41"/>
      <c r="T66" s="34"/>
      <c r="U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row>
    <row r="67" spans="1:54" x14ac:dyDescent="0.25">
      <c r="A67" s="33" t="s">
        <v>68</v>
      </c>
      <c r="B67" s="135"/>
      <c r="C67" s="34"/>
      <c r="D67" s="34"/>
      <c r="E67" s="34"/>
      <c r="F67" s="34"/>
      <c r="G67" s="34"/>
      <c r="H67" s="34"/>
      <c r="I67" s="34"/>
      <c r="J67" s="34"/>
      <c r="K67" s="34"/>
      <c r="L67" s="34"/>
      <c r="M67" s="34"/>
      <c r="N67" s="10"/>
      <c r="O67" s="33" t="s">
        <v>68</v>
      </c>
      <c r="P67" s="135"/>
      <c r="Q67" s="41"/>
      <c r="R67" s="41"/>
      <c r="S67" s="41"/>
      <c r="T67" s="34"/>
      <c r="U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row>
    <row r="68" spans="1:54" x14ac:dyDescent="0.25">
      <c r="A68" s="33" t="s">
        <v>69</v>
      </c>
      <c r="B68" s="135"/>
      <c r="C68" s="34"/>
      <c r="D68" s="34"/>
      <c r="E68" s="34"/>
      <c r="F68" s="34"/>
      <c r="G68" s="34"/>
      <c r="H68" s="34"/>
      <c r="I68" s="34"/>
      <c r="J68" s="34"/>
      <c r="K68" s="34"/>
      <c r="L68" s="34"/>
      <c r="M68" s="34"/>
      <c r="N68" s="10"/>
      <c r="O68" s="33" t="s">
        <v>69</v>
      </c>
      <c r="P68" s="135"/>
      <c r="Q68" s="41"/>
      <c r="R68" s="41"/>
      <c r="S68" s="41"/>
      <c r="T68" s="34"/>
      <c r="U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row>
    <row r="69" spans="1:54" x14ac:dyDescent="0.25">
      <c r="A69" s="33" t="s">
        <v>70</v>
      </c>
      <c r="B69" s="135"/>
      <c r="C69" s="34"/>
      <c r="D69" s="34"/>
      <c r="E69" s="34"/>
      <c r="F69" s="34"/>
      <c r="G69" s="34"/>
      <c r="H69" s="34"/>
      <c r="I69" s="34"/>
      <c r="J69" s="34"/>
      <c r="K69" s="34"/>
      <c r="L69" s="34"/>
      <c r="M69" s="34"/>
      <c r="N69" s="10"/>
      <c r="O69" s="33" t="s">
        <v>70</v>
      </c>
      <c r="P69" s="135"/>
      <c r="Q69" s="41"/>
      <c r="R69" s="41"/>
      <c r="S69" s="41"/>
      <c r="T69" s="34"/>
      <c r="U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row>
    <row r="70" spans="1:54" x14ac:dyDescent="0.25">
      <c r="A70" s="33" t="s">
        <v>71</v>
      </c>
      <c r="B70" s="135"/>
      <c r="C70" s="34"/>
      <c r="D70" s="34"/>
      <c r="E70" s="34"/>
      <c r="F70" s="34"/>
      <c r="G70" s="34"/>
      <c r="H70" s="34"/>
      <c r="I70" s="34"/>
      <c r="J70" s="34"/>
      <c r="K70" s="34"/>
      <c r="L70" s="34"/>
      <c r="M70" s="34"/>
      <c r="N70" s="10"/>
      <c r="O70" s="33" t="s">
        <v>71</v>
      </c>
      <c r="P70" s="135"/>
      <c r="Q70" s="41"/>
      <c r="R70" s="41"/>
      <c r="S70" s="41"/>
      <c r="T70" s="34"/>
      <c r="U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row>
    <row r="71" spans="1:54" x14ac:dyDescent="0.25">
      <c r="A71" s="33" t="s">
        <v>72</v>
      </c>
      <c r="B71" s="135"/>
      <c r="C71" s="34"/>
      <c r="D71" s="34"/>
      <c r="E71" s="34"/>
      <c r="F71" s="34"/>
      <c r="G71" s="34"/>
      <c r="H71" s="34"/>
      <c r="I71" s="34"/>
      <c r="J71" s="34"/>
      <c r="K71" s="34"/>
      <c r="L71" s="34"/>
      <c r="M71" s="34"/>
      <c r="N71" s="10"/>
      <c r="O71" s="33" t="s">
        <v>72</v>
      </c>
      <c r="P71" s="135"/>
      <c r="Q71" s="41"/>
      <c r="R71" s="41"/>
      <c r="S71" s="41"/>
      <c r="T71" s="34"/>
      <c r="U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row>
    <row r="72" spans="1:54" x14ac:dyDescent="0.25">
      <c r="A72" s="33" t="s">
        <v>73</v>
      </c>
      <c r="B72" s="135"/>
      <c r="O72" s="33" t="s">
        <v>73</v>
      </c>
      <c r="P72" s="135"/>
      <c r="V72" s="34"/>
      <c r="W72" s="34"/>
      <c r="X72" s="34"/>
      <c r="Z72" s="34"/>
    </row>
    <row r="73" spans="1:54" x14ac:dyDescent="0.25">
      <c r="A73" s="33" t="s">
        <v>74</v>
      </c>
      <c r="B73" s="135"/>
      <c r="O73" s="33" t="s">
        <v>74</v>
      </c>
      <c r="P73" s="135"/>
      <c r="V73" s="34"/>
      <c r="W73" s="34"/>
      <c r="X73" s="34"/>
      <c r="Y73" s="34"/>
      <c r="Z73" s="34"/>
    </row>
    <row r="74" spans="1:54" x14ac:dyDescent="0.25">
      <c r="A74" s="33" t="s">
        <v>75</v>
      </c>
      <c r="B74" s="135"/>
      <c r="O74" s="33" t="s">
        <v>75</v>
      </c>
      <c r="P74" s="135"/>
    </row>
    <row r="75" spans="1:54" x14ac:dyDescent="0.25">
      <c r="A75" s="33" t="s">
        <v>76</v>
      </c>
      <c r="B75" s="135"/>
      <c r="O75" s="33" t="s">
        <v>76</v>
      </c>
      <c r="P75" s="135"/>
    </row>
    <row r="76" spans="1:54" x14ac:dyDescent="0.25">
      <c r="A76" s="33" t="s">
        <v>77</v>
      </c>
      <c r="B76" s="135"/>
      <c r="O76" s="33" t="s">
        <v>77</v>
      </c>
      <c r="P76" s="135"/>
    </row>
    <row r="77" spans="1:54" x14ac:dyDescent="0.25">
      <c r="A77" s="33" t="s">
        <v>78</v>
      </c>
      <c r="B77" s="135"/>
      <c r="O77" s="33" t="s">
        <v>78</v>
      </c>
      <c r="P77" s="135"/>
    </row>
    <row r="78" spans="1:54" x14ac:dyDescent="0.25">
      <c r="A78" s="33" t="s">
        <v>79</v>
      </c>
      <c r="B78" s="135"/>
      <c r="O78" s="33" t="s">
        <v>79</v>
      </c>
      <c r="P78" s="135"/>
    </row>
    <row r="79" spans="1:54" x14ac:dyDescent="0.25">
      <c r="A79" s="33" t="s">
        <v>80</v>
      </c>
      <c r="B79" s="135"/>
      <c r="O79" s="33" t="s">
        <v>80</v>
      </c>
      <c r="P79" s="135"/>
    </row>
    <row r="80" spans="1:54" x14ac:dyDescent="0.25">
      <c r="A80" s="33" t="s">
        <v>81</v>
      </c>
      <c r="B80" s="135"/>
      <c r="O80" s="33" t="s">
        <v>81</v>
      </c>
      <c r="P80" s="135"/>
    </row>
    <row r="81" spans="1:16" x14ac:dyDescent="0.25">
      <c r="A81" s="33" t="s">
        <v>82</v>
      </c>
      <c r="B81" s="135"/>
      <c r="O81" s="33" t="s">
        <v>82</v>
      </c>
      <c r="P81" s="135"/>
    </row>
    <row r="82" spans="1:16" x14ac:dyDescent="0.25">
      <c r="A82" s="33" t="s">
        <v>83</v>
      </c>
      <c r="B82" s="135"/>
      <c r="O82" s="33" t="s">
        <v>83</v>
      </c>
      <c r="P82" s="135"/>
    </row>
  </sheetData>
  <mergeCells count="61">
    <mergeCell ref="I33:J33"/>
    <mergeCell ref="I30:J30"/>
    <mergeCell ref="I31:J31"/>
    <mergeCell ref="I32:J32"/>
    <mergeCell ref="B25:G25"/>
    <mergeCell ref="F28:I28"/>
    <mergeCell ref="AJ34:AJ35"/>
    <mergeCell ref="AK34:AK35"/>
    <mergeCell ref="U30:V30"/>
    <mergeCell ref="U31:V31"/>
    <mergeCell ref="U32:V32"/>
    <mergeCell ref="U33:V33"/>
    <mergeCell ref="AD31:AD33"/>
    <mergeCell ref="R28:U28"/>
    <mergeCell ref="T12:V12"/>
    <mergeCell ref="W12:X12"/>
    <mergeCell ref="Y12:Z12"/>
    <mergeCell ref="O12:O13"/>
    <mergeCell ref="Q12:Q13"/>
    <mergeCell ref="R12:S12"/>
    <mergeCell ref="P25:S25"/>
    <mergeCell ref="O26:P26"/>
    <mergeCell ref="Q26:S26"/>
    <mergeCell ref="A12:A13"/>
    <mergeCell ref="I12:J12"/>
    <mergeCell ref="A4:M4"/>
    <mergeCell ref="B7:E7"/>
    <mergeCell ref="M12:M13"/>
    <mergeCell ref="B8:E8"/>
    <mergeCell ref="D12:E12"/>
    <mergeCell ref="F12:H12"/>
    <mergeCell ref="K12:L12"/>
    <mergeCell ref="A5:M5"/>
    <mergeCell ref="C12:C13"/>
    <mergeCell ref="B2:M2"/>
    <mergeCell ref="B3:M3"/>
    <mergeCell ref="B1:M1"/>
    <mergeCell ref="O4:AK4"/>
    <mergeCell ref="AD13:AK14"/>
    <mergeCell ref="AD12:AK12"/>
    <mergeCell ref="AG17:AG19"/>
    <mergeCell ref="AH17:AH19"/>
    <mergeCell ref="AI17:AI19"/>
    <mergeCell ref="AJ17:AJ19"/>
    <mergeCell ref="AK17:AK19"/>
    <mergeCell ref="AJ16:AK16"/>
    <mergeCell ref="AA12:AA13"/>
    <mergeCell ref="AB12:AB13"/>
    <mergeCell ref="AJ31:AJ33"/>
    <mergeCell ref="AK31:AK33"/>
    <mergeCell ref="AE31:AI33"/>
    <mergeCell ref="AD17:AF19"/>
    <mergeCell ref="AD16:AI16"/>
    <mergeCell ref="AJ20:AJ22"/>
    <mergeCell ref="AE20:AE22"/>
    <mergeCell ref="AK20:AK22"/>
    <mergeCell ref="AD20:AD22"/>
    <mergeCell ref="AG20:AG22"/>
    <mergeCell ref="AH20:AH22"/>
    <mergeCell ref="AF20:AF22"/>
    <mergeCell ref="AI20:AI22"/>
  </mergeCells>
  <conditionalFormatting sqref="B25:B27">
    <cfRule type="containsText" dxfId="8" priority="7" operator="containsText" text="le plancher de dépense éligible est respecté">
      <formula>NOT(ISERROR(SEARCH("le plancher de dépense éligible est respecté",B25)))</formula>
    </cfRule>
    <cfRule type="containsText" dxfId="7" priority="8" operator="containsText" text="Le plancher de dépense n'est pas respecté, votre dossier n'est pas éligible">
      <formula>NOT(ISERROR(SEARCH("Le plancher de dépense n'est pas respecté, votre dossier n'est pas éligible",B25)))</formula>
    </cfRule>
  </conditionalFormatting>
  <conditionalFormatting sqref="P25:S25 P27:S27">
    <cfRule type="containsText" dxfId="6" priority="3" operator="containsText" text="OUI">
      <formula>NOT(ISERROR(SEARCH("OUI",P25)))</formula>
    </cfRule>
    <cfRule type="containsText" dxfId="5" priority="4" operator="containsText" text="NON">
      <formula>NOT(ISERROR(SEARCH("NON",P25)))</formula>
    </cfRule>
  </conditionalFormatting>
  <conditionalFormatting sqref="Q26">
    <cfRule type="containsText" dxfId="4" priority="1" operator="containsText" text="Plafonné">
      <formula>NOT(ISERROR(SEARCH("Plafonné",Q26)))</formula>
    </cfRule>
    <cfRule type="containsText" dxfId="3" priority="2" operator="containsText" text="OK">
      <formula>NOT(ISERROR(SEARCH("OK",Q26)))</formula>
    </cfRule>
  </conditionalFormatting>
  <printOptions horizontalCentered="1" verticalCentered="1"/>
  <pageMargins left="0.43307086614173229" right="0.43307086614173229" top="0.74803149606299213" bottom="0.74803149606299213" header="0.31496062992125984" footer="0.31496062992125984"/>
  <pageSetup paperSize="9" scale="51" fitToHeight="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xr:uid="{5451C94F-B300-463C-8926-08254C1D733A}">
          <x14:formula1>
            <xm:f>listes!$A$2:$A$3</xm:f>
          </x14:formula1>
          <xm:sqref>B30:B31 P30:P31</xm:sqref>
        </x14:dataValidation>
        <x14:dataValidation type="list" allowBlank="1" showInputMessage="1" showErrorMessage="1" xr:uid="{9CB06A3E-C1C2-45AC-AD46-169286282E72}">
          <x14:formula1>
            <xm:f>listes!$A$2:$A$3</xm:f>
          </x14:formula1>
          <xm:sqref>F14:F22 T14:T22</xm:sqref>
        </x14:dataValidation>
        <x14:dataValidation type="list" showInputMessage="1" showErrorMessage="1" xr:uid="{BFEA8557-51C2-4D7F-B734-540BC3F77D01}">
          <x14:formula1>
            <xm:f>listes!#REF!</xm:f>
          </x14:formula1>
          <xm:sqref>Q26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862F-40DB-4DCD-8491-DE18C2722CE6}">
  <dimension ref="A1:G8"/>
  <sheetViews>
    <sheetView workbookViewId="0">
      <selection activeCell="K21" sqref="K21"/>
    </sheetView>
  </sheetViews>
  <sheetFormatPr baseColWidth="10" defaultRowHeight="15" x14ac:dyDescent="0.25"/>
  <cols>
    <col min="1" max="1" width="13.28515625" customWidth="1"/>
    <col min="8" max="8" width="11.5703125" customWidth="1"/>
  </cols>
  <sheetData>
    <row r="1" spans="1:7" x14ac:dyDescent="0.25">
      <c r="A1" s="5" t="s">
        <v>16</v>
      </c>
    </row>
    <row r="2" spans="1:7" x14ac:dyDescent="0.25">
      <c r="A2" s="5" t="s">
        <v>14</v>
      </c>
    </row>
    <row r="3" spans="1:7" x14ac:dyDescent="0.25">
      <c r="A3" s="5" t="s">
        <v>15</v>
      </c>
    </row>
    <row r="5" spans="1:7" x14ac:dyDescent="0.25">
      <c r="A5" t="s">
        <v>89</v>
      </c>
      <c r="F5" t="s">
        <v>90</v>
      </c>
    </row>
    <row r="6" spans="1:7" x14ac:dyDescent="0.25">
      <c r="A6" s="6" t="s">
        <v>17</v>
      </c>
      <c r="B6" s="6">
        <f>IF('CULTURES EMERGENTES'!B30="OUI",1,0)</f>
        <v>0</v>
      </c>
      <c r="F6" s="6" t="s">
        <v>17</v>
      </c>
      <c r="G6" s="6">
        <f>IF('CULTURES EMERGENTES'!P30="OUI",1,0)</f>
        <v>0</v>
      </c>
    </row>
    <row r="7" spans="1:7" x14ac:dyDescent="0.25">
      <c r="A7" s="6" t="s">
        <v>18</v>
      </c>
      <c r="B7" s="6">
        <f>IF('CULTURES EMERGENTES'!B31="OUI",1,0)</f>
        <v>0</v>
      </c>
      <c r="F7" s="6" t="s">
        <v>18</v>
      </c>
      <c r="G7" s="6">
        <f>IF('CULTURES EMERGENTES'!P31="OUI",1,0)</f>
        <v>0</v>
      </c>
    </row>
    <row r="8" spans="1:7" x14ac:dyDescent="0.25">
      <c r="A8" s="7" t="s">
        <v>0</v>
      </c>
      <c r="B8" s="7">
        <f>SUM(B6:B7)</f>
        <v>0</v>
      </c>
      <c r="F8" s="7" t="s">
        <v>0</v>
      </c>
      <c r="G8" s="7">
        <f>SUM(G6:G7)</f>
        <v>0</v>
      </c>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CULTURES EMERGENTES</vt:lpstr>
      <vt:lpstr>listes</vt:lpstr>
      <vt:lpstr>'CULTURES EMERGENTES'!Zone_d_impression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TARDIVO Caroline</dc:creator>
  <cp:lastModifiedBy>TARDIVO Caroline</cp:lastModifiedBy>
  <cp:lastPrinted>2023-04-17T08:35:59Z</cp:lastPrinted>
  <dcterms:created xsi:type="dcterms:W3CDTF">2019-12-02T10:30:23Z</dcterms:created>
  <dcterms:modified xsi:type="dcterms:W3CDTF">2023-08-14T08:30:34Z</dcterms:modified>
</cp:coreProperties>
</file>